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A5mA37ooEQ0M3+EzZ5irCiZ1LQB8Zf3/cvJFfvDdsHHhi7LG5qFzGnSPaSwE+8z2qCwPasCRAO3yeFkgOSJnUg==" workbookSaltValue="ieNBTiO3AFjnfsmY4pgdPQ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histórico'!$A$19:$F$68</definedName>
    <definedName name="_xlnm._FilterDatabase" localSheetId="4" hidden="1">Convalidações!$A$1:$H$1</definedName>
    <definedName name="_xlnm.Print_Area" localSheetId="1">Resumo!$B$2:$P$25</definedName>
  </definedNames>
  <calcPr calcId="162913"/>
</workbook>
</file>

<file path=xl/calcChain.xml><?xml version="1.0" encoding="utf-8"?>
<calcChain xmlns="http://schemas.openxmlformats.org/spreadsheetml/2006/main">
  <c r="K25" i="17" l="1"/>
  <c r="F27" i="17"/>
  <c r="K21" i="17"/>
  <c r="K20" i="17"/>
  <c r="CT22" i="4"/>
  <c r="CT21" i="4"/>
  <c r="CQ308" i="4"/>
  <c r="CQ307" i="4"/>
  <c r="CQ306" i="4"/>
  <c r="CQ305" i="4"/>
  <c r="CQ304" i="4"/>
  <c r="CQ303" i="4"/>
  <c r="CQ302" i="4"/>
  <c r="CQ301" i="4"/>
  <c r="CQ300" i="4"/>
  <c r="CQ299" i="4"/>
  <c r="CQ298" i="4"/>
  <c r="CQ297" i="4"/>
  <c r="CQ296" i="4"/>
  <c r="CQ295" i="4"/>
  <c r="CQ294" i="4"/>
  <c r="CQ293" i="4"/>
  <c r="CQ292" i="4"/>
  <c r="CQ291" i="4"/>
  <c r="CQ290" i="4"/>
  <c r="CQ289" i="4"/>
  <c r="CQ288" i="4"/>
  <c r="CQ287" i="4"/>
  <c r="CQ286" i="4"/>
  <c r="CQ285" i="4"/>
  <c r="CQ284" i="4"/>
  <c r="CQ283" i="4"/>
  <c r="CQ282" i="4"/>
  <c r="CQ281" i="4"/>
  <c r="CQ280" i="4"/>
  <c r="CQ279" i="4"/>
  <c r="CQ278" i="4"/>
  <c r="CQ277" i="4"/>
  <c r="CQ276" i="4"/>
  <c r="CQ275" i="4"/>
  <c r="CQ274" i="4"/>
  <c r="CQ273" i="4"/>
  <c r="CQ272" i="4"/>
  <c r="CQ271" i="4"/>
  <c r="CQ270" i="4"/>
  <c r="CQ269" i="4"/>
  <c r="CQ268" i="4"/>
  <c r="CQ267" i="4"/>
  <c r="CQ266" i="4"/>
  <c r="CQ265" i="4"/>
  <c r="CQ264" i="4"/>
  <c r="CQ263" i="4"/>
  <c r="CQ262" i="4"/>
  <c r="CQ261" i="4"/>
  <c r="CQ260" i="4"/>
  <c r="CQ259" i="4"/>
  <c r="CQ258" i="4"/>
  <c r="CQ257" i="4"/>
  <c r="CQ256" i="4"/>
  <c r="CQ255" i="4"/>
  <c r="CQ254" i="4"/>
  <c r="CQ253" i="4"/>
  <c r="CQ252" i="4"/>
  <c r="CQ251" i="4"/>
  <c r="CQ250" i="4"/>
  <c r="CQ249" i="4"/>
  <c r="CQ248" i="4"/>
  <c r="CQ247" i="4"/>
  <c r="CQ246" i="4"/>
  <c r="CQ245" i="4"/>
  <c r="CQ244" i="4"/>
  <c r="CQ243" i="4"/>
  <c r="CQ242" i="4"/>
  <c r="CQ241" i="4"/>
  <c r="CQ240" i="4"/>
  <c r="CQ239" i="4"/>
  <c r="CQ238" i="4"/>
  <c r="CQ237" i="4"/>
  <c r="CQ236" i="4"/>
  <c r="CQ235" i="4"/>
  <c r="CQ234" i="4"/>
  <c r="CQ233" i="4"/>
  <c r="CQ232" i="4"/>
  <c r="CQ231" i="4"/>
  <c r="CQ230" i="4"/>
  <c r="CQ229" i="4"/>
  <c r="CQ228" i="4"/>
  <c r="CQ227" i="4"/>
  <c r="CQ226" i="4"/>
  <c r="CQ225" i="4"/>
  <c r="CQ224" i="4"/>
  <c r="CQ223" i="4"/>
  <c r="CQ222" i="4"/>
  <c r="CQ221" i="4"/>
  <c r="CQ220" i="4"/>
  <c r="CQ219" i="4"/>
  <c r="CQ218" i="4"/>
  <c r="CQ217" i="4"/>
  <c r="CQ216" i="4"/>
  <c r="CQ215" i="4"/>
  <c r="CQ214" i="4"/>
  <c r="CQ213" i="4"/>
  <c r="CQ212" i="4"/>
  <c r="CQ211" i="4"/>
  <c r="CQ210" i="4"/>
  <c r="CQ209" i="4"/>
  <c r="CQ208" i="4"/>
  <c r="CQ207" i="4"/>
  <c r="CQ206" i="4"/>
  <c r="CQ205" i="4"/>
  <c r="CQ204" i="4"/>
  <c r="CQ203" i="4"/>
  <c r="CQ202" i="4"/>
  <c r="CQ201" i="4"/>
  <c r="CQ200" i="4"/>
  <c r="CQ199" i="4"/>
  <c r="CQ198" i="4"/>
  <c r="CQ197" i="4"/>
  <c r="CQ196" i="4"/>
  <c r="CQ195" i="4"/>
  <c r="CQ194" i="4"/>
  <c r="CQ193" i="4"/>
  <c r="CQ192" i="4"/>
  <c r="CQ191" i="4"/>
  <c r="CQ190" i="4"/>
  <c r="CQ189" i="4"/>
  <c r="CQ188" i="4"/>
  <c r="CQ187" i="4"/>
  <c r="CQ186" i="4"/>
  <c r="CQ185" i="4"/>
  <c r="CQ184" i="4"/>
  <c r="CQ183" i="4"/>
  <c r="CQ182" i="4"/>
  <c r="CQ181" i="4"/>
  <c r="CQ180" i="4"/>
  <c r="CQ179" i="4"/>
  <c r="CQ178" i="4"/>
  <c r="CQ177" i="4"/>
  <c r="CQ176" i="4"/>
  <c r="CQ175" i="4"/>
  <c r="CQ174" i="4"/>
  <c r="CQ173" i="4"/>
  <c r="CQ172" i="4"/>
  <c r="CQ171" i="4"/>
  <c r="CQ170" i="4"/>
  <c r="CQ169" i="4"/>
  <c r="CQ168" i="4"/>
  <c r="CQ167" i="4"/>
  <c r="CQ166" i="4"/>
  <c r="CQ165" i="4"/>
  <c r="CQ164" i="4"/>
  <c r="CQ163" i="4"/>
  <c r="CQ162" i="4"/>
  <c r="CQ161" i="4"/>
  <c r="CQ160" i="4"/>
  <c r="CQ159" i="4"/>
  <c r="CQ158" i="4"/>
  <c r="CQ157" i="4"/>
  <c r="CQ156" i="4"/>
  <c r="CQ155" i="4"/>
  <c r="CQ154" i="4"/>
  <c r="CQ153" i="4"/>
  <c r="CQ152" i="4"/>
  <c r="CQ151" i="4"/>
  <c r="CQ150" i="4"/>
  <c r="CQ149" i="4"/>
  <c r="CQ148" i="4"/>
  <c r="CQ147" i="4"/>
  <c r="CQ146" i="4"/>
  <c r="CQ145" i="4"/>
  <c r="CQ144" i="4"/>
  <c r="CQ143" i="4"/>
  <c r="CQ142" i="4"/>
  <c r="CQ141" i="4"/>
  <c r="CQ140" i="4"/>
  <c r="CQ139" i="4"/>
  <c r="CQ138" i="4"/>
  <c r="CQ137" i="4"/>
  <c r="CQ136" i="4"/>
  <c r="CQ135" i="4"/>
  <c r="CQ134" i="4"/>
  <c r="CQ133" i="4"/>
  <c r="CQ132" i="4"/>
  <c r="CQ131" i="4"/>
  <c r="CQ130" i="4"/>
  <c r="CQ129" i="4"/>
  <c r="CQ128" i="4"/>
  <c r="CQ127" i="4"/>
  <c r="CQ126" i="4"/>
  <c r="CQ125" i="4"/>
  <c r="CQ124" i="4"/>
  <c r="CQ123" i="4"/>
  <c r="CQ122" i="4"/>
  <c r="CQ121" i="4"/>
  <c r="CQ120" i="4"/>
  <c r="CQ119" i="4"/>
  <c r="CQ118" i="4"/>
  <c r="CQ117" i="4"/>
  <c r="CQ116" i="4"/>
  <c r="CQ115" i="4"/>
  <c r="CQ114" i="4"/>
  <c r="CQ113" i="4"/>
  <c r="CQ112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T24" i="4" s="1"/>
  <c r="K24" i="17" s="1"/>
  <c r="CQ20" i="4"/>
  <c r="CT23" i="4" l="1"/>
  <c r="CP308" i="4" l="1"/>
  <c r="CN308" i="4"/>
  <c r="CO308" i="4" s="1"/>
  <c r="CP307" i="4"/>
  <c r="CN307" i="4"/>
  <c r="CO307" i="4" s="1"/>
  <c r="CP306" i="4"/>
  <c r="CN306" i="4"/>
  <c r="CO306" i="4" s="1"/>
  <c r="CP305" i="4"/>
  <c r="CN305" i="4"/>
  <c r="CO305" i="4" s="1"/>
  <c r="CP304" i="4"/>
  <c r="CN304" i="4"/>
  <c r="CO304" i="4" s="1"/>
  <c r="CP303" i="4"/>
  <c r="CN303" i="4"/>
  <c r="CO303" i="4" s="1"/>
  <c r="CP302" i="4"/>
  <c r="CN302" i="4"/>
  <c r="CO302" i="4" s="1"/>
  <c r="CP301" i="4"/>
  <c r="CN301" i="4"/>
  <c r="CO301" i="4" s="1"/>
  <c r="CP300" i="4"/>
  <c r="CN300" i="4"/>
  <c r="CO300" i="4" s="1"/>
  <c r="CP299" i="4"/>
  <c r="CN299" i="4"/>
  <c r="CO299" i="4" s="1"/>
  <c r="CP298" i="4"/>
  <c r="CN298" i="4"/>
  <c r="CO298" i="4" s="1"/>
  <c r="CP297" i="4"/>
  <c r="CN297" i="4"/>
  <c r="CO297" i="4" s="1"/>
  <c r="CP296" i="4"/>
  <c r="CN296" i="4"/>
  <c r="CO296" i="4" s="1"/>
  <c r="CP295" i="4"/>
  <c r="CN295" i="4"/>
  <c r="CO295" i="4" s="1"/>
  <c r="CP294" i="4"/>
  <c r="CN294" i="4"/>
  <c r="CO294" i="4" s="1"/>
  <c r="CP293" i="4"/>
  <c r="CN293" i="4"/>
  <c r="CO293" i="4" s="1"/>
  <c r="CP292" i="4"/>
  <c r="CN292" i="4"/>
  <c r="CO292" i="4" s="1"/>
  <c r="CP291" i="4"/>
  <c r="CN291" i="4"/>
  <c r="CO291" i="4" s="1"/>
  <c r="CP290" i="4"/>
  <c r="CN290" i="4"/>
  <c r="CO290" i="4" s="1"/>
  <c r="CP289" i="4"/>
  <c r="CN289" i="4"/>
  <c r="CO289" i="4" s="1"/>
  <c r="CP288" i="4"/>
  <c r="CN288" i="4"/>
  <c r="CO288" i="4" s="1"/>
  <c r="CP287" i="4"/>
  <c r="CN287" i="4"/>
  <c r="CO287" i="4" s="1"/>
  <c r="CP286" i="4"/>
  <c r="CN286" i="4"/>
  <c r="CO286" i="4" s="1"/>
  <c r="CP285" i="4"/>
  <c r="CN285" i="4"/>
  <c r="CO285" i="4" s="1"/>
  <c r="CP284" i="4"/>
  <c r="CN284" i="4"/>
  <c r="CO284" i="4" s="1"/>
  <c r="CP283" i="4"/>
  <c r="CN283" i="4"/>
  <c r="CO283" i="4" s="1"/>
  <c r="CP282" i="4"/>
  <c r="CN282" i="4"/>
  <c r="CO282" i="4" s="1"/>
  <c r="CP281" i="4"/>
  <c r="CN281" i="4"/>
  <c r="CO281" i="4" s="1"/>
  <c r="CP280" i="4"/>
  <c r="CN280" i="4"/>
  <c r="CO280" i="4" s="1"/>
  <c r="CP279" i="4"/>
  <c r="CN279" i="4"/>
  <c r="CO279" i="4" s="1"/>
  <c r="CP278" i="4"/>
  <c r="CN278" i="4"/>
  <c r="CO278" i="4" s="1"/>
  <c r="CP277" i="4"/>
  <c r="CN277" i="4"/>
  <c r="CO277" i="4" s="1"/>
  <c r="CP276" i="4"/>
  <c r="CN276" i="4"/>
  <c r="CO276" i="4" s="1"/>
  <c r="CP275" i="4"/>
  <c r="CN275" i="4"/>
  <c r="CO275" i="4" s="1"/>
  <c r="CP274" i="4"/>
  <c r="CN274" i="4"/>
  <c r="CO274" i="4" s="1"/>
  <c r="CP273" i="4"/>
  <c r="CN273" i="4"/>
  <c r="CO273" i="4" s="1"/>
  <c r="CP272" i="4"/>
  <c r="CN272" i="4"/>
  <c r="CO272" i="4" s="1"/>
  <c r="CP271" i="4"/>
  <c r="CN271" i="4"/>
  <c r="CO271" i="4" s="1"/>
  <c r="CP270" i="4"/>
  <c r="CN270" i="4"/>
  <c r="CO270" i="4" s="1"/>
  <c r="CP269" i="4"/>
  <c r="CN269" i="4"/>
  <c r="CO269" i="4" s="1"/>
  <c r="CP268" i="4"/>
  <c r="CN268" i="4"/>
  <c r="CO268" i="4" s="1"/>
  <c r="CP267" i="4"/>
  <c r="CN267" i="4"/>
  <c r="CO267" i="4" s="1"/>
  <c r="CP266" i="4"/>
  <c r="CN266" i="4"/>
  <c r="CO266" i="4" s="1"/>
  <c r="CP265" i="4"/>
  <c r="CN265" i="4"/>
  <c r="CO265" i="4" s="1"/>
  <c r="CP264" i="4"/>
  <c r="CN264" i="4"/>
  <c r="CO264" i="4" s="1"/>
  <c r="CP263" i="4"/>
  <c r="CN263" i="4"/>
  <c r="CO263" i="4" s="1"/>
  <c r="CP262" i="4"/>
  <c r="CN262" i="4"/>
  <c r="CO262" i="4" s="1"/>
  <c r="CP261" i="4"/>
  <c r="CN261" i="4"/>
  <c r="CO261" i="4" s="1"/>
  <c r="CP260" i="4"/>
  <c r="CN260" i="4"/>
  <c r="CO260" i="4" s="1"/>
  <c r="CP259" i="4"/>
  <c r="CN259" i="4"/>
  <c r="CO259" i="4" s="1"/>
  <c r="CP258" i="4"/>
  <c r="CN258" i="4"/>
  <c r="CO258" i="4" s="1"/>
  <c r="CP257" i="4"/>
  <c r="CN257" i="4"/>
  <c r="CO257" i="4" s="1"/>
  <c r="CP256" i="4"/>
  <c r="CN256" i="4"/>
  <c r="CO256" i="4" s="1"/>
  <c r="CP255" i="4"/>
  <c r="CN255" i="4"/>
  <c r="CO255" i="4" s="1"/>
  <c r="CP254" i="4"/>
  <c r="CN254" i="4"/>
  <c r="CO254" i="4" s="1"/>
  <c r="CP253" i="4"/>
  <c r="CN253" i="4"/>
  <c r="CO253" i="4" s="1"/>
  <c r="CP252" i="4"/>
  <c r="CN252" i="4"/>
  <c r="CO252" i="4" s="1"/>
  <c r="CP251" i="4"/>
  <c r="CN251" i="4"/>
  <c r="CO251" i="4" s="1"/>
  <c r="CP250" i="4"/>
  <c r="CN250" i="4"/>
  <c r="CO250" i="4" s="1"/>
  <c r="CP249" i="4"/>
  <c r="CN249" i="4"/>
  <c r="CO249" i="4" s="1"/>
  <c r="CP248" i="4"/>
  <c r="CN248" i="4"/>
  <c r="CO248" i="4" s="1"/>
  <c r="CP247" i="4"/>
  <c r="CN247" i="4"/>
  <c r="CO247" i="4" s="1"/>
  <c r="CP246" i="4"/>
  <c r="CN246" i="4"/>
  <c r="CO246" i="4" s="1"/>
  <c r="CP245" i="4"/>
  <c r="CN245" i="4"/>
  <c r="CO245" i="4" s="1"/>
  <c r="CP244" i="4"/>
  <c r="CN244" i="4"/>
  <c r="CO244" i="4" s="1"/>
  <c r="CP243" i="4"/>
  <c r="CN243" i="4"/>
  <c r="CO243" i="4" s="1"/>
  <c r="CP242" i="4"/>
  <c r="CN242" i="4"/>
  <c r="CO242" i="4" s="1"/>
  <c r="CP241" i="4"/>
  <c r="CN241" i="4"/>
  <c r="CO241" i="4" s="1"/>
  <c r="CP240" i="4"/>
  <c r="CN240" i="4"/>
  <c r="CO240" i="4" s="1"/>
  <c r="CP239" i="4"/>
  <c r="CN239" i="4"/>
  <c r="CO239" i="4" s="1"/>
  <c r="CP238" i="4"/>
  <c r="CN238" i="4"/>
  <c r="CO238" i="4" s="1"/>
  <c r="CP237" i="4"/>
  <c r="CN237" i="4"/>
  <c r="CO237" i="4" s="1"/>
  <c r="CP236" i="4"/>
  <c r="CN236" i="4"/>
  <c r="CO236" i="4" s="1"/>
  <c r="CP235" i="4"/>
  <c r="CN235" i="4"/>
  <c r="CO235" i="4" s="1"/>
  <c r="CP234" i="4"/>
  <c r="CN234" i="4"/>
  <c r="CO234" i="4" s="1"/>
  <c r="CP233" i="4"/>
  <c r="CN233" i="4"/>
  <c r="CO233" i="4" s="1"/>
  <c r="CP232" i="4"/>
  <c r="CN232" i="4"/>
  <c r="CO232" i="4" s="1"/>
  <c r="CP231" i="4"/>
  <c r="CN231" i="4"/>
  <c r="CO231" i="4" s="1"/>
  <c r="CP230" i="4"/>
  <c r="CN230" i="4"/>
  <c r="CO230" i="4" s="1"/>
  <c r="CP229" i="4"/>
  <c r="CN229" i="4"/>
  <c r="CO229" i="4" s="1"/>
  <c r="CP228" i="4"/>
  <c r="CN228" i="4"/>
  <c r="CO228" i="4" s="1"/>
  <c r="CP227" i="4"/>
  <c r="CN227" i="4"/>
  <c r="CO227" i="4" s="1"/>
  <c r="CP226" i="4"/>
  <c r="CN226" i="4"/>
  <c r="CO226" i="4" s="1"/>
  <c r="CP225" i="4"/>
  <c r="CN225" i="4"/>
  <c r="CO225" i="4" s="1"/>
  <c r="CP224" i="4"/>
  <c r="CN224" i="4"/>
  <c r="CO224" i="4" s="1"/>
  <c r="CP223" i="4"/>
  <c r="CN223" i="4"/>
  <c r="CO223" i="4" s="1"/>
  <c r="CP222" i="4"/>
  <c r="CN222" i="4"/>
  <c r="CO222" i="4" s="1"/>
  <c r="CP221" i="4"/>
  <c r="CN221" i="4"/>
  <c r="CO221" i="4" s="1"/>
  <c r="CP220" i="4"/>
  <c r="CN220" i="4"/>
  <c r="CO220" i="4" s="1"/>
  <c r="CP219" i="4"/>
  <c r="CN219" i="4"/>
  <c r="CO219" i="4" s="1"/>
  <c r="CP218" i="4"/>
  <c r="CN218" i="4"/>
  <c r="CO218" i="4" s="1"/>
  <c r="CP217" i="4"/>
  <c r="CN217" i="4"/>
  <c r="CO217" i="4" s="1"/>
  <c r="CP216" i="4"/>
  <c r="CN216" i="4"/>
  <c r="CO216" i="4" s="1"/>
  <c r="CP215" i="4"/>
  <c r="CN215" i="4"/>
  <c r="CO215" i="4" s="1"/>
  <c r="CP214" i="4"/>
  <c r="CN214" i="4"/>
  <c r="CO214" i="4" s="1"/>
  <c r="CP213" i="4"/>
  <c r="CN213" i="4"/>
  <c r="CO213" i="4" s="1"/>
  <c r="CP212" i="4"/>
  <c r="CN212" i="4"/>
  <c r="CO212" i="4" s="1"/>
  <c r="CP211" i="4"/>
  <c r="CN211" i="4"/>
  <c r="CO211" i="4" s="1"/>
  <c r="CP210" i="4"/>
  <c r="CN210" i="4"/>
  <c r="CO210" i="4" s="1"/>
  <c r="CP209" i="4"/>
  <c r="CN209" i="4"/>
  <c r="CO209" i="4" s="1"/>
  <c r="CP208" i="4"/>
  <c r="CN208" i="4"/>
  <c r="CO208" i="4" s="1"/>
  <c r="CP207" i="4"/>
  <c r="CN207" i="4"/>
  <c r="CO207" i="4" s="1"/>
  <c r="CP206" i="4"/>
  <c r="CN206" i="4"/>
  <c r="CO206" i="4" s="1"/>
  <c r="CP205" i="4"/>
  <c r="CN205" i="4"/>
  <c r="CO205" i="4" s="1"/>
  <c r="CP204" i="4"/>
  <c r="CN204" i="4"/>
  <c r="CO204" i="4" s="1"/>
  <c r="CP203" i="4"/>
  <c r="CN203" i="4"/>
  <c r="CO203" i="4" s="1"/>
  <c r="CP202" i="4"/>
  <c r="CN202" i="4"/>
  <c r="CO202" i="4" s="1"/>
  <c r="CP201" i="4"/>
  <c r="CN201" i="4"/>
  <c r="CO201" i="4" s="1"/>
  <c r="CP200" i="4"/>
  <c r="CN200" i="4"/>
  <c r="CO200" i="4" s="1"/>
  <c r="CP199" i="4"/>
  <c r="CN199" i="4"/>
  <c r="CO199" i="4" s="1"/>
  <c r="CP198" i="4"/>
  <c r="CN198" i="4"/>
  <c r="CO198" i="4" s="1"/>
  <c r="CP197" i="4"/>
  <c r="CN197" i="4"/>
  <c r="CO197" i="4" s="1"/>
  <c r="CP196" i="4"/>
  <c r="CN196" i="4"/>
  <c r="CO196" i="4" s="1"/>
  <c r="CP195" i="4"/>
  <c r="CN195" i="4"/>
  <c r="CO195" i="4" s="1"/>
  <c r="CP194" i="4"/>
  <c r="CN194" i="4"/>
  <c r="CO194" i="4" s="1"/>
  <c r="CP193" i="4"/>
  <c r="CN193" i="4"/>
  <c r="CO193" i="4" s="1"/>
  <c r="CP192" i="4"/>
  <c r="CN192" i="4"/>
  <c r="CO192" i="4" s="1"/>
  <c r="CP191" i="4"/>
  <c r="CN191" i="4"/>
  <c r="CO191" i="4" s="1"/>
  <c r="CP190" i="4"/>
  <c r="CN190" i="4"/>
  <c r="CO190" i="4" s="1"/>
  <c r="CP189" i="4"/>
  <c r="CN189" i="4"/>
  <c r="CO189" i="4" s="1"/>
  <c r="CP188" i="4"/>
  <c r="CN188" i="4"/>
  <c r="CO188" i="4" s="1"/>
  <c r="CP187" i="4"/>
  <c r="CN187" i="4"/>
  <c r="CO187" i="4" s="1"/>
  <c r="CP186" i="4"/>
  <c r="CN186" i="4"/>
  <c r="CO186" i="4" s="1"/>
  <c r="CP185" i="4"/>
  <c r="CN185" i="4"/>
  <c r="CO185" i="4" s="1"/>
  <c r="CP184" i="4"/>
  <c r="CN184" i="4"/>
  <c r="CO184" i="4" s="1"/>
  <c r="CP183" i="4"/>
  <c r="CN183" i="4"/>
  <c r="CO183" i="4" s="1"/>
  <c r="CP182" i="4"/>
  <c r="CN182" i="4"/>
  <c r="CO182" i="4" s="1"/>
  <c r="CP181" i="4"/>
  <c r="CN181" i="4"/>
  <c r="CO181" i="4" s="1"/>
  <c r="CP180" i="4"/>
  <c r="CN180" i="4"/>
  <c r="CO180" i="4" s="1"/>
  <c r="CP179" i="4"/>
  <c r="CN179" i="4"/>
  <c r="CO179" i="4" s="1"/>
  <c r="CP178" i="4"/>
  <c r="CN178" i="4"/>
  <c r="CO178" i="4" s="1"/>
  <c r="CP177" i="4"/>
  <c r="CN177" i="4"/>
  <c r="CO177" i="4" s="1"/>
  <c r="CP176" i="4"/>
  <c r="CN176" i="4"/>
  <c r="CO176" i="4" s="1"/>
  <c r="CP175" i="4"/>
  <c r="CN175" i="4"/>
  <c r="CO175" i="4" s="1"/>
  <c r="CP174" i="4"/>
  <c r="CN174" i="4"/>
  <c r="CO174" i="4" s="1"/>
  <c r="CP173" i="4"/>
  <c r="CN173" i="4"/>
  <c r="CO173" i="4" s="1"/>
  <c r="CP172" i="4"/>
  <c r="CN172" i="4"/>
  <c r="CO172" i="4" s="1"/>
  <c r="CP171" i="4"/>
  <c r="CN171" i="4"/>
  <c r="CO171" i="4" s="1"/>
  <c r="CP170" i="4"/>
  <c r="CN170" i="4"/>
  <c r="CO170" i="4" s="1"/>
  <c r="CP169" i="4"/>
  <c r="CN169" i="4"/>
  <c r="CO169" i="4" s="1"/>
  <c r="CP168" i="4"/>
  <c r="CN168" i="4"/>
  <c r="CO168" i="4" s="1"/>
  <c r="CP167" i="4"/>
  <c r="CN167" i="4"/>
  <c r="CO167" i="4" s="1"/>
  <c r="CP166" i="4"/>
  <c r="CN166" i="4"/>
  <c r="CO166" i="4" s="1"/>
  <c r="CP165" i="4"/>
  <c r="CN165" i="4"/>
  <c r="CO165" i="4" s="1"/>
  <c r="CP164" i="4"/>
  <c r="CN164" i="4"/>
  <c r="CO164" i="4" s="1"/>
  <c r="CP163" i="4"/>
  <c r="CN163" i="4"/>
  <c r="CO163" i="4" s="1"/>
  <c r="CP162" i="4"/>
  <c r="CN162" i="4"/>
  <c r="CO162" i="4" s="1"/>
  <c r="CP161" i="4"/>
  <c r="CN161" i="4"/>
  <c r="CO161" i="4" s="1"/>
  <c r="CP160" i="4"/>
  <c r="CN160" i="4"/>
  <c r="CO160" i="4" s="1"/>
  <c r="CP159" i="4"/>
  <c r="CN159" i="4"/>
  <c r="CO159" i="4" s="1"/>
  <c r="CP158" i="4"/>
  <c r="CN158" i="4"/>
  <c r="CO158" i="4" s="1"/>
  <c r="CP157" i="4"/>
  <c r="CN157" i="4"/>
  <c r="CO157" i="4" s="1"/>
  <c r="CP156" i="4"/>
  <c r="CN156" i="4"/>
  <c r="CO156" i="4" s="1"/>
  <c r="CP155" i="4"/>
  <c r="CN155" i="4"/>
  <c r="CO155" i="4" s="1"/>
  <c r="CP154" i="4"/>
  <c r="CN154" i="4"/>
  <c r="CO154" i="4" s="1"/>
  <c r="CP153" i="4"/>
  <c r="CN153" i="4"/>
  <c r="CO153" i="4" s="1"/>
  <c r="CP152" i="4"/>
  <c r="CN152" i="4"/>
  <c r="CO152" i="4" s="1"/>
  <c r="CP151" i="4"/>
  <c r="CN151" i="4"/>
  <c r="CO151" i="4" s="1"/>
  <c r="CP150" i="4"/>
  <c r="CN150" i="4"/>
  <c r="CO150" i="4" s="1"/>
  <c r="CP149" i="4"/>
  <c r="CN149" i="4"/>
  <c r="CO149" i="4" s="1"/>
  <c r="CP148" i="4"/>
  <c r="CN148" i="4"/>
  <c r="CO148" i="4" s="1"/>
  <c r="CP147" i="4"/>
  <c r="CN147" i="4"/>
  <c r="CO147" i="4" s="1"/>
  <c r="CP146" i="4"/>
  <c r="CN146" i="4"/>
  <c r="CO146" i="4" s="1"/>
  <c r="CP145" i="4"/>
  <c r="CN145" i="4"/>
  <c r="CO145" i="4" s="1"/>
  <c r="CP144" i="4"/>
  <c r="CN144" i="4"/>
  <c r="CO144" i="4" s="1"/>
  <c r="CP143" i="4"/>
  <c r="CN143" i="4"/>
  <c r="CO143" i="4" s="1"/>
  <c r="CP142" i="4"/>
  <c r="CN142" i="4"/>
  <c r="CO142" i="4" s="1"/>
  <c r="CP141" i="4"/>
  <c r="CN141" i="4"/>
  <c r="CO141" i="4" s="1"/>
  <c r="CP140" i="4"/>
  <c r="CN140" i="4"/>
  <c r="CO140" i="4" s="1"/>
  <c r="CP139" i="4"/>
  <c r="CN139" i="4"/>
  <c r="CO139" i="4" s="1"/>
  <c r="CP138" i="4"/>
  <c r="CN138" i="4"/>
  <c r="CO138" i="4" s="1"/>
  <c r="CP137" i="4"/>
  <c r="CN137" i="4"/>
  <c r="CO137" i="4" s="1"/>
  <c r="CP136" i="4"/>
  <c r="CN136" i="4"/>
  <c r="CO136" i="4" s="1"/>
  <c r="CP135" i="4"/>
  <c r="CN135" i="4"/>
  <c r="CO135" i="4" s="1"/>
  <c r="CP134" i="4"/>
  <c r="CN134" i="4"/>
  <c r="CO134" i="4" s="1"/>
  <c r="CP133" i="4"/>
  <c r="CN133" i="4"/>
  <c r="CO133" i="4" s="1"/>
  <c r="CP132" i="4"/>
  <c r="CN132" i="4"/>
  <c r="CO132" i="4" s="1"/>
  <c r="CP131" i="4"/>
  <c r="CN131" i="4"/>
  <c r="CO131" i="4" s="1"/>
  <c r="CP130" i="4"/>
  <c r="CN130" i="4"/>
  <c r="CO130" i="4" s="1"/>
  <c r="CP129" i="4"/>
  <c r="CN129" i="4"/>
  <c r="CO129" i="4" s="1"/>
  <c r="CP128" i="4"/>
  <c r="CN128" i="4"/>
  <c r="CO128" i="4" s="1"/>
  <c r="CP127" i="4"/>
  <c r="CN127" i="4"/>
  <c r="CO127" i="4" s="1"/>
  <c r="CP126" i="4"/>
  <c r="CN126" i="4"/>
  <c r="CO126" i="4" s="1"/>
  <c r="CP125" i="4"/>
  <c r="CN125" i="4"/>
  <c r="CO125" i="4" s="1"/>
  <c r="CP124" i="4"/>
  <c r="CN124" i="4"/>
  <c r="CO124" i="4" s="1"/>
  <c r="CP123" i="4"/>
  <c r="CN123" i="4"/>
  <c r="CO123" i="4" s="1"/>
  <c r="CP122" i="4"/>
  <c r="CN122" i="4"/>
  <c r="CO122" i="4" s="1"/>
  <c r="CP121" i="4"/>
  <c r="CN121" i="4"/>
  <c r="CO121" i="4" s="1"/>
  <c r="CP120" i="4"/>
  <c r="CN120" i="4"/>
  <c r="CO120" i="4" s="1"/>
  <c r="CP119" i="4"/>
  <c r="CN119" i="4"/>
  <c r="CO119" i="4" s="1"/>
  <c r="CP118" i="4"/>
  <c r="CN118" i="4"/>
  <c r="CO118" i="4" s="1"/>
  <c r="CP117" i="4"/>
  <c r="CN117" i="4"/>
  <c r="CO117" i="4" s="1"/>
  <c r="CP116" i="4"/>
  <c r="CN116" i="4"/>
  <c r="CO116" i="4" s="1"/>
  <c r="CP115" i="4"/>
  <c r="CN115" i="4"/>
  <c r="CO115" i="4" s="1"/>
  <c r="CP114" i="4"/>
  <c r="CN114" i="4"/>
  <c r="CO114" i="4" s="1"/>
  <c r="CP113" i="4"/>
  <c r="CN113" i="4"/>
  <c r="CO113" i="4" s="1"/>
  <c r="CP112" i="4"/>
  <c r="CN112" i="4"/>
  <c r="CO112" i="4" s="1"/>
  <c r="CP111" i="4"/>
  <c r="CN111" i="4"/>
  <c r="CO111" i="4" s="1"/>
  <c r="CP110" i="4"/>
  <c r="CN110" i="4"/>
  <c r="CO110" i="4" s="1"/>
  <c r="CP109" i="4"/>
  <c r="CN109" i="4"/>
  <c r="CO109" i="4" s="1"/>
  <c r="CP108" i="4"/>
  <c r="CN108" i="4"/>
  <c r="CO108" i="4" s="1"/>
  <c r="CP107" i="4"/>
  <c r="CN107" i="4"/>
  <c r="CO107" i="4" s="1"/>
  <c r="CP106" i="4"/>
  <c r="CN106" i="4"/>
  <c r="CO106" i="4" s="1"/>
  <c r="CP105" i="4"/>
  <c r="CN105" i="4"/>
  <c r="CO105" i="4" s="1"/>
  <c r="CP104" i="4"/>
  <c r="CN104" i="4"/>
  <c r="CO104" i="4" s="1"/>
  <c r="CP103" i="4"/>
  <c r="CN103" i="4"/>
  <c r="CO103" i="4" s="1"/>
  <c r="CP102" i="4"/>
  <c r="CN102" i="4"/>
  <c r="CO102" i="4" s="1"/>
  <c r="CP101" i="4"/>
  <c r="CN101" i="4"/>
  <c r="CO101" i="4" s="1"/>
  <c r="CP100" i="4"/>
  <c r="CN100" i="4"/>
  <c r="CO100" i="4" s="1"/>
  <c r="CP99" i="4"/>
  <c r="CN99" i="4"/>
  <c r="CO99" i="4" s="1"/>
  <c r="CP98" i="4"/>
  <c r="CN98" i="4"/>
  <c r="CO98" i="4" s="1"/>
  <c r="CP97" i="4"/>
  <c r="CN97" i="4"/>
  <c r="CO97" i="4" s="1"/>
  <c r="CP96" i="4"/>
  <c r="CN96" i="4"/>
  <c r="CO96" i="4" s="1"/>
  <c r="CP95" i="4"/>
  <c r="CN95" i="4"/>
  <c r="CO95" i="4" s="1"/>
  <c r="CP94" i="4"/>
  <c r="CN94" i="4"/>
  <c r="CO94" i="4" s="1"/>
  <c r="CP93" i="4"/>
  <c r="CN93" i="4"/>
  <c r="CO93" i="4" s="1"/>
  <c r="CP92" i="4"/>
  <c r="CN92" i="4"/>
  <c r="CO92" i="4" s="1"/>
  <c r="CP91" i="4"/>
  <c r="CN91" i="4"/>
  <c r="CO91" i="4" s="1"/>
  <c r="CP90" i="4"/>
  <c r="CN90" i="4"/>
  <c r="CO90" i="4" s="1"/>
  <c r="CP89" i="4"/>
  <c r="CN89" i="4"/>
  <c r="CO89" i="4" s="1"/>
  <c r="CP88" i="4"/>
  <c r="CN88" i="4"/>
  <c r="CO88" i="4" s="1"/>
  <c r="CP87" i="4"/>
  <c r="CN87" i="4"/>
  <c r="CO87" i="4" s="1"/>
  <c r="CP86" i="4"/>
  <c r="CN86" i="4"/>
  <c r="CO86" i="4" s="1"/>
  <c r="CP85" i="4"/>
  <c r="CN85" i="4"/>
  <c r="CO85" i="4" s="1"/>
  <c r="CP84" i="4"/>
  <c r="CN84" i="4"/>
  <c r="CO84" i="4" s="1"/>
  <c r="CP83" i="4"/>
  <c r="CN83" i="4"/>
  <c r="CO83" i="4" s="1"/>
  <c r="CP82" i="4"/>
  <c r="CN82" i="4"/>
  <c r="CO82" i="4" s="1"/>
  <c r="CP81" i="4"/>
  <c r="CN81" i="4"/>
  <c r="CO81" i="4" s="1"/>
  <c r="CP80" i="4"/>
  <c r="CN80" i="4"/>
  <c r="CO80" i="4" s="1"/>
  <c r="CP79" i="4"/>
  <c r="CN79" i="4"/>
  <c r="CO79" i="4" s="1"/>
  <c r="CP78" i="4"/>
  <c r="CN78" i="4"/>
  <c r="CO78" i="4" s="1"/>
  <c r="CP77" i="4"/>
  <c r="CN77" i="4"/>
  <c r="CO77" i="4" s="1"/>
  <c r="CP76" i="4"/>
  <c r="CN76" i="4"/>
  <c r="CO76" i="4" s="1"/>
  <c r="CP75" i="4"/>
  <c r="CN75" i="4"/>
  <c r="CO75" i="4" s="1"/>
  <c r="CP74" i="4"/>
  <c r="CN74" i="4"/>
  <c r="CO74" i="4" s="1"/>
  <c r="CP73" i="4"/>
  <c r="CN73" i="4"/>
  <c r="CO73" i="4" s="1"/>
  <c r="CP72" i="4"/>
  <c r="CN72" i="4"/>
  <c r="CO72" i="4" s="1"/>
  <c r="CP71" i="4"/>
  <c r="CN71" i="4"/>
  <c r="CO71" i="4" s="1"/>
  <c r="CP70" i="4"/>
  <c r="CN70" i="4"/>
  <c r="CO70" i="4" s="1"/>
  <c r="CP69" i="4"/>
  <c r="CN69" i="4"/>
  <c r="CO69" i="4" s="1"/>
  <c r="CP68" i="4"/>
  <c r="CN68" i="4"/>
  <c r="CO68" i="4" s="1"/>
  <c r="CP67" i="4"/>
  <c r="CN67" i="4"/>
  <c r="CO67" i="4" s="1"/>
  <c r="CP66" i="4"/>
  <c r="CN66" i="4"/>
  <c r="CO66" i="4" s="1"/>
  <c r="CP65" i="4"/>
  <c r="CN65" i="4"/>
  <c r="CO65" i="4" s="1"/>
  <c r="CP64" i="4"/>
  <c r="CN64" i="4"/>
  <c r="CO64" i="4" s="1"/>
  <c r="CP63" i="4"/>
  <c r="CN63" i="4"/>
  <c r="CO63" i="4" s="1"/>
  <c r="CP62" i="4"/>
  <c r="CN62" i="4"/>
  <c r="CO62" i="4" s="1"/>
  <c r="CP61" i="4"/>
  <c r="CN61" i="4"/>
  <c r="CO61" i="4" s="1"/>
  <c r="CP60" i="4"/>
  <c r="CN60" i="4"/>
  <c r="CO60" i="4" s="1"/>
  <c r="CP59" i="4"/>
  <c r="CN59" i="4"/>
  <c r="CO59" i="4" s="1"/>
  <c r="CP58" i="4"/>
  <c r="CN58" i="4"/>
  <c r="CO58" i="4" s="1"/>
  <c r="CP57" i="4"/>
  <c r="CN57" i="4"/>
  <c r="CO57" i="4" s="1"/>
  <c r="CP56" i="4"/>
  <c r="CN56" i="4"/>
  <c r="CO56" i="4" s="1"/>
  <c r="CP55" i="4"/>
  <c r="CN55" i="4"/>
  <c r="CO55" i="4" s="1"/>
  <c r="CP54" i="4"/>
  <c r="CN54" i="4"/>
  <c r="CO54" i="4" s="1"/>
  <c r="CP53"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r="CP49" i="4"/>
  <c r="CN49" i="4"/>
  <c r="CO49" i="4" s="1"/>
  <c r="CP48" i="4"/>
  <c r="CN48" i="4"/>
  <c r="CO48" i="4" s="1"/>
  <c r="CP47" i="4"/>
  <c r="CN47" i="4"/>
  <c r="CO47" i="4" s="1"/>
  <c r="CP46" i="4"/>
  <c r="CN46" i="4"/>
  <c r="CO46" i="4" s="1"/>
  <c r="CP45" i="4"/>
  <c r="CN45" i="4"/>
  <c r="CO45" i="4" s="1"/>
  <c r="CP44" i="4"/>
  <c r="CN44" i="4"/>
  <c r="CO44" i="4" s="1"/>
  <c r="CP43" i="4"/>
  <c r="CN43" i="4"/>
  <c r="CO43" i="4" s="1"/>
  <c r="CP42" i="4"/>
  <c r="CN42" i="4"/>
  <c r="CO42" i="4" s="1"/>
  <c r="CP41" i="4"/>
  <c r="CN41" i="4"/>
  <c r="CO41" i="4" s="1"/>
  <c r="CP40" i="4"/>
  <c r="CN40" i="4"/>
  <c r="CO40" i="4" s="1"/>
  <c r="CP39" i="4"/>
  <c r="CN39" i="4"/>
  <c r="CO39" i="4" s="1"/>
  <c r="CP38" i="4"/>
  <c r="CN38" i="4"/>
  <c r="CO38" i="4" s="1"/>
  <c r="CP37" i="4"/>
  <c r="CN37" i="4"/>
  <c r="CO37" i="4" s="1"/>
  <c r="CP36" i="4"/>
  <c r="CN36" i="4"/>
  <c r="CO36" i="4" s="1"/>
  <c r="CP35" i="4"/>
  <c r="CN35" i="4"/>
  <c r="CO35" i="4" s="1"/>
  <c r="CP34" i="4"/>
  <c r="CN34" i="4"/>
  <c r="CO34" i="4" s="1"/>
  <c r="CP33" i="4"/>
  <c r="CN33" i="4"/>
  <c r="CO33" i="4" s="1"/>
  <c r="CP32" i="4"/>
  <c r="CN32" i="4"/>
  <c r="CO32" i="4" s="1"/>
  <c r="CP31" i="4"/>
  <c r="CN31" i="4"/>
  <c r="CO31" i="4" s="1"/>
  <c r="CP30" i="4"/>
  <c r="CN30" i="4"/>
  <c r="CO30" i="4" s="1"/>
  <c r="CP29" i="4"/>
  <c r="CN29" i="4"/>
  <c r="CO29" i="4" s="1"/>
  <c r="CP28" i="4"/>
  <c r="CN28" i="4"/>
  <c r="CO28" i="4" s="1"/>
  <c r="CP27" i="4"/>
  <c r="CN27" i="4"/>
  <c r="CO27" i="4" s="1"/>
  <c r="CP26" i="4"/>
  <c r="CN26" i="4"/>
  <c r="CO26" i="4" s="1"/>
  <c r="CP25" i="4"/>
  <c r="CN25" i="4"/>
  <c r="CO25" i="4" s="1"/>
  <c r="CP24" i="4"/>
  <c r="CN24" i="4"/>
  <c r="CO24" i="4" s="1"/>
  <c r="CP23" i="4"/>
  <c r="CN23" i="4"/>
  <c r="CO23" i="4" s="1"/>
  <c r="CP22" i="4"/>
  <c r="CN22" i="4"/>
  <c r="CO22" i="4" s="1"/>
  <c r="CP21" i="4"/>
  <c r="CN21" i="4"/>
  <c r="CO21" i="4" s="1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5" i="13" l="1"/>
  <c r="K5" i="13" s="1"/>
  <c r="I6" i="13"/>
  <c r="K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K17" i="13" s="1"/>
  <c r="I18" i="13"/>
  <c r="J18" i="13" s="1"/>
  <c r="I19" i="13"/>
  <c r="J19" i="13" s="1"/>
  <c r="I20" i="13"/>
  <c r="K20" i="13" s="1"/>
  <c r="I21" i="13"/>
  <c r="K21" i="13" s="1"/>
  <c r="I22" i="13"/>
  <c r="J22" i="13" s="1"/>
  <c r="I23" i="13"/>
  <c r="J23" i="13" s="1"/>
  <c r="I24" i="13"/>
  <c r="J24" i="13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J5" i="13" l="1"/>
  <c r="I1" i="13"/>
  <c r="K9" i="13"/>
  <c r="K19" i="13"/>
  <c r="K22" i="13"/>
  <c r="K13" i="13"/>
  <c r="K12" i="13"/>
  <c r="K14" i="13"/>
  <c r="K10" i="13"/>
  <c r="K8" i="13"/>
  <c r="K24" i="13"/>
  <c r="K16" i="13"/>
  <c r="K7" i="13"/>
  <c r="K11" i="13"/>
  <c r="K15" i="13"/>
  <c r="K23" i="13"/>
  <c r="J20" i="13"/>
  <c r="K18" i="13"/>
  <c r="J6" i="13"/>
  <c r="J21" i="13"/>
  <c r="J17" i="13"/>
  <c r="CP20" i="4" l="1"/>
  <c r="CN20" i="4"/>
  <c r="L24" i="13" l="1"/>
  <c r="O24" i="13" s="1"/>
  <c r="M24" i="13"/>
  <c r="N24" i="13"/>
  <c r="J2" i="13"/>
  <c r="Q24" i="13" l="1"/>
  <c r="P24" i="13"/>
  <c r="K23" i="14" l="1"/>
  <c r="K6" i="14"/>
  <c r="K11" i="14"/>
  <c r="K24" i="14"/>
  <c r="K35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7" i="14"/>
  <c r="B23" i="14"/>
  <c r="B6" i="14"/>
  <c r="B11" i="14"/>
  <c r="B24" i="14"/>
  <c r="B35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7" i="14"/>
  <c r="M23" i="14" l="1"/>
  <c r="I1" i="14"/>
  <c r="M24" i="17"/>
  <c r="CO20" i="4"/>
  <c r="M32" i="14"/>
  <c r="M28" i="14"/>
  <c r="M29" i="14"/>
  <c r="M10" i="14"/>
  <c r="M11" i="14"/>
  <c r="N7" i="14"/>
  <c r="N31" i="14"/>
  <c r="N27" i="14"/>
  <c r="N21" i="14"/>
  <c r="N17" i="14"/>
  <c r="N13" i="14"/>
  <c r="N8" i="14"/>
  <c r="N35" i="14"/>
  <c r="M21" i="14"/>
  <c r="M34" i="14"/>
  <c r="M30" i="14"/>
  <c r="M26" i="14"/>
  <c r="M20" i="14"/>
  <c r="M16" i="14"/>
  <c r="M12" i="14"/>
  <c r="M5" i="14"/>
  <c r="M24" i="14"/>
  <c r="M19" i="14"/>
  <c r="N33" i="14"/>
  <c r="N29" i="14"/>
  <c r="N25" i="14"/>
  <c r="N19" i="14"/>
  <c r="N15" i="14"/>
  <c r="N10" i="14"/>
  <c r="N11" i="14"/>
  <c r="M31" i="14"/>
  <c r="M13" i="14"/>
  <c r="M35" i="14"/>
  <c r="M7" i="14"/>
  <c r="M27" i="14"/>
  <c r="M17" i="14"/>
  <c r="M8" i="14"/>
  <c r="N28" i="14"/>
  <c r="M33" i="14"/>
  <c r="M25" i="14"/>
  <c r="M15" i="14"/>
  <c r="N12" i="14"/>
  <c r="N24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6" i="14"/>
  <c r="N6" i="14"/>
  <c r="N32" i="14"/>
  <c r="N20" i="14"/>
  <c r="N30" i="14"/>
  <c r="N16" i="14"/>
  <c r="L35" i="14"/>
  <c r="O35" i="14" s="1"/>
  <c r="L18" i="14"/>
  <c r="O18" i="14" s="1"/>
  <c r="L34" i="14"/>
  <c r="O34" i="14" s="1"/>
  <c r="L27" i="14"/>
  <c r="O27" i="14" s="1"/>
  <c r="L19" i="14"/>
  <c r="O19" i="14" s="1"/>
  <c r="L11" i="14"/>
  <c r="O11" i="14" s="1"/>
  <c r="L32" i="14"/>
  <c r="O32" i="14" s="1"/>
  <c r="L28" i="14"/>
  <c r="O28" i="14" s="1"/>
  <c r="L14" i="14"/>
  <c r="O14" i="14" s="1"/>
  <c r="L31" i="14"/>
  <c r="O31" i="14" s="1"/>
  <c r="L21" i="14"/>
  <c r="O21" i="14" s="1"/>
  <c r="L13" i="14"/>
  <c r="O13" i="14" s="1"/>
  <c r="L7" i="14"/>
  <c r="O7" i="14" s="1"/>
  <c r="L12" i="14"/>
  <c r="O12" i="14" s="1"/>
  <c r="L26" i="14"/>
  <c r="O26" i="14" s="1"/>
  <c r="L20" i="14"/>
  <c r="O20" i="14" s="1"/>
  <c r="L16" i="14"/>
  <c r="O16" i="14" s="1"/>
  <c r="L5" i="14"/>
  <c r="O5" i="14" s="1"/>
  <c r="L23" i="14"/>
  <c r="O23" i="14" s="1"/>
  <c r="L25" i="14"/>
  <c r="O25" i="14" s="1"/>
  <c r="L9" i="14"/>
  <c r="O9" i="14" s="1"/>
  <c r="L30" i="14"/>
  <c r="O30" i="14" s="1"/>
  <c r="L17" i="14"/>
  <c r="O17" i="14" s="1"/>
  <c r="L6" i="14"/>
  <c r="O6" i="14" s="1"/>
  <c r="L22" i="14"/>
  <c r="O22" i="14" s="1"/>
  <c r="L29" i="14"/>
  <c r="O29" i="14" s="1"/>
  <c r="L10" i="14"/>
  <c r="O10" i="14" s="1"/>
  <c r="L24" i="14"/>
  <c r="O24" i="14" s="1"/>
  <c r="L33" i="14"/>
  <c r="O33" i="14" s="1"/>
  <c r="L15" i="14"/>
  <c r="O15" i="14" s="1"/>
  <c r="L8" i="14"/>
  <c r="O8" i="14" s="1"/>
  <c r="P18" i="14" l="1"/>
  <c r="P35" i="14"/>
  <c r="M1" i="14"/>
  <c r="N2" i="14"/>
  <c r="P8" i="14"/>
  <c r="Q8" i="14"/>
  <c r="P10" i="14"/>
  <c r="Q10" i="14"/>
  <c r="P17" i="14"/>
  <c r="Q17" i="14"/>
  <c r="P5" i="14"/>
  <c r="Q5" i="14"/>
  <c r="P20" i="14"/>
  <c r="Q20" i="14"/>
  <c r="P12" i="14"/>
  <c r="Q12" i="14"/>
  <c r="P13" i="14"/>
  <c r="Q13" i="14"/>
  <c r="P30" i="14"/>
  <c r="Q30" i="14"/>
  <c r="P23" i="14"/>
  <c r="Q23" i="14"/>
  <c r="P26" i="14"/>
  <c r="Q26" i="14"/>
  <c r="P14" i="14"/>
  <c r="Q14" i="14"/>
  <c r="P11" i="14"/>
  <c r="Q11" i="14"/>
  <c r="P15" i="14"/>
  <c r="Q15" i="14"/>
  <c r="P33" i="14"/>
  <c r="Q33" i="14"/>
  <c r="P29" i="14"/>
  <c r="Q29" i="14"/>
  <c r="P22" i="14"/>
  <c r="Q22" i="14"/>
  <c r="P6" i="14"/>
  <c r="Q6" i="14"/>
  <c r="P25" i="14"/>
  <c r="Q25" i="14"/>
  <c r="P16" i="14"/>
  <c r="Q16" i="14"/>
  <c r="P7" i="14"/>
  <c r="Q7" i="14"/>
  <c r="P31" i="14"/>
  <c r="Q31" i="14"/>
  <c r="P28" i="14"/>
  <c r="Q28" i="14"/>
  <c r="P34" i="14"/>
  <c r="Q34" i="14"/>
  <c r="P24" i="14"/>
  <c r="Q24" i="14"/>
  <c r="P9" i="14"/>
  <c r="Q9" i="14"/>
  <c r="P21" i="14"/>
  <c r="Q21" i="14"/>
  <c r="P32" i="14"/>
  <c r="Q32" i="14"/>
  <c r="P19" i="14"/>
  <c r="Q19" i="14"/>
  <c r="P27" i="14"/>
  <c r="Q27" i="14"/>
  <c r="M25" i="17" l="1"/>
  <c r="E29" i="17" s="1"/>
  <c r="Q18" i="14"/>
  <c r="Q35" i="14"/>
  <c r="K14" i="17"/>
  <c r="M14" i="17" s="1"/>
  <c r="Q2" i="14" l="1"/>
  <c r="P1" i="14"/>
  <c r="D1" i="14" s="1"/>
  <c r="M5" i="13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O5" i="13" l="1"/>
  <c r="Q5" i="13" s="1"/>
  <c r="Q2" i="13" s="1"/>
  <c r="D2" i="13" s="1"/>
  <c r="P5" i="13" l="1"/>
  <c r="P1" i="13" s="1"/>
  <c r="D1" i="13" s="1"/>
  <c r="K15" i="17" s="1"/>
  <c r="M15" i="17" s="1"/>
  <c r="J2" i="14" l="1"/>
  <c r="D2" i="14" s="1"/>
  <c r="K16" i="17"/>
  <c r="M16" i="17" s="1"/>
  <c r="K17" i="17" l="1"/>
  <c r="M17" i="17" s="1"/>
</calcChain>
</file>

<file path=xl/sharedStrings.xml><?xml version="1.0" encoding="utf-8"?>
<sst xmlns="http://schemas.openxmlformats.org/spreadsheetml/2006/main" count="641" uniqueCount="292">
  <si>
    <t>LIBRAS</t>
  </si>
  <si>
    <t>Créditos</t>
  </si>
  <si>
    <t>Ciência dos Materiais</t>
  </si>
  <si>
    <t>NHT4002-13</t>
  </si>
  <si>
    <t>Bioquímica Experimental</t>
  </si>
  <si>
    <t>Biofísica</t>
  </si>
  <si>
    <t>Código Novo</t>
  </si>
  <si>
    <t>Nome</t>
  </si>
  <si>
    <t>T</t>
  </si>
  <si>
    <t>P</t>
  </si>
  <si>
    <t>I</t>
  </si>
  <si>
    <t>Horas</t>
  </si>
  <si>
    <t>NHZ1003-09</t>
  </si>
  <si>
    <t>Código</t>
  </si>
  <si>
    <t>Disciplinas 2010</t>
  </si>
  <si>
    <t>ESTM004-13</t>
  </si>
  <si>
    <t>CÓDIGO</t>
  </si>
  <si>
    <t>CONCEITO</t>
  </si>
  <si>
    <t>SITUAÇÃO</t>
  </si>
  <si>
    <t>CATEGORIA</t>
  </si>
  <si>
    <t>DISCIPLINA</t>
  </si>
  <si>
    <t>Obrigatória</t>
  </si>
  <si>
    <t>Livre Escolha</t>
  </si>
  <si>
    <t>Opção Limitada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</si>
  <si>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</si>
  <si>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</si>
  <si>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</si>
  <si>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</si>
  <si>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</si>
  <si>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</si>
  <si>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</si>
  <si>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</si>
  <si>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</si>
  <si>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</si>
  <si>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</si>
  <si>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</si>
  <si>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</si>
  <si>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</si>
  <si>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</si>
  <si>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</si>
  <si>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</si>
  <si>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</si>
  <si>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</si>
  <si>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</si>
  <si>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</si>
  <si>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</si>
  <si>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</si>
  <si>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</si>
  <si>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</si>
  <si>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</si>
  <si>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</si>
  <si>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</si>
  <si>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</si>
  <si>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</si>
  <si>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</si>
  <si>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</si>
  <si>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</si>
  <si>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</si>
  <si>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</si>
  <si>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Passos:</t>
  </si>
  <si>
    <t>NHI5015-15</t>
  </si>
  <si>
    <t>NHT3025-13</t>
  </si>
  <si>
    <t>NHZ1003-15</t>
  </si>
  <si>
    <t>NHZ3003-15</t>
  </si>
  <si>
    <t>NHZ3021-15</t>
  </si>
  <si>
    <t>Introdução à Física Médica</t>
  </si>
  <si>
    <t>Efeitos Biológicos das Radiações</t>
  </si>
  <si>
    <t>Interações da Radiação com a Matéria</t>
  </si>
  <si>
    <t>CRÉD.</t>
  </si>
  <si>
    <t>NHZ3003-09</t>
  </si>
  <si>
    <t>NHZ3021-09</t>
  </si>
  <si>
    <t>ESTO005-13</t>
  </si>
  <si>
    <t>Introdução às Engenharias</t>
  </si>
  <si>
    <t>BACHARELADO EM FÍSICA</t>
  </si>
  <si>
    <t>NHT3064-15</t>
  </si>
  <si>
    <t>NHT3012-15</t>
  </si>
  <si>
    <t>MCTB001-13</t>
  </si>
  <si>
    <t>MCTB009-13</t>
  </si>
  <si>
    <t>MCTB010-13</t>
  </si>
  <si>
    <t>NHT3068-15</t>
  </si>
  <si>
    <t>NHT3044-15</t>
  </si>
  <si>
    <t>NHT3027-15</t>
  </si>
  <si>
    <t>NHT3070-15</t>
  </si>
  <si>
    <t>NHT3066-15</t>
  </si>
  <si>
    <t>NHT3069-15</t>
  </si>
  <si>
    <t>NHT3028-15</t>
  </si>
  <si>
    <t>NHT3071-15</t>
  </si>
  <si>
    <t>NHT3072-15</t>
  </si>
  <si>
    <t>NHT3067-15</t>
  </si>
  <si>
    <t>NHT3049-15</t>
  </si>
  <si>
    <t>NHT3065-15</t>
  </si>
  <si>
    <t>NHT3073-15</t>
  </si>
  <si>
    <t>NHT3036-15</t>
  </si>
  <si>
    <t>NHT3054-15</t>
  </si>
  <si>
    <t>NHT3089-15</t>
  </si>
  <si>
    <t>Física Ondulatória</t>
  </si>
  <si>
    <t>Física do Contínuo</t>
  </si>
  <si>
    <t>Álgebra Linear</t>
  </si>
  <si>
    <t>Cálculo Numérico</t>
  </si>
  <si>
    <t>Cálculo Vetorial e Tensorial</t>
  </si>
  <si>
    <t>Óptica</t>
  </si>
  <si>
    <t>Laboratório de Física I</t>
  </si>
  <si>
    <t>Eletromagnetismo I</t>
  </si>
  <si>
    <t>Variáveis complexas e aplicações</t>
  </si>
  <si>
    <t>Mecânica Clássica II</t>
  </si>
  <si>
    <t>Laboratório de Física II</t>
  </si>
  <si>
    <t>Eletromagnetismo II</t>
  </si>
  <si>
    <t>Mecânica Quântica I</t>
  </si>
  <si>
    <t>Análise de Fourier e aplicações</t>
  </si>
  <si>
    <t>Princípios de Termodinâmica</t>
  </si>
  <si>
    <t>Laboratório de Física III</t>
  </si>
  <si>
    <t>Mecânica Estatística</t>
  </si>
  <si>
    <t>Teoria da Relatividade</t>
  </si>
  <si>
    <t>Trabalho de Conclusão de Curso em Física</t>
  </si>
  <si>
    <t>ESZU022-13</t>
  </si>
  <si>
    <t>NHZ3082-15</t>
  </si>
  <si>
    <t>NHZ3002-15</t>
  </si>
  <si>
    <t>NHZ3076-15</t>
  </si>
  <si>
    <t>NHZ3078-15</t>
  </si>
  <si>
    <t>ESTM001-13</t>
  </si>
  <si>
    <t>NHZ3007-15</t>
  </si>
  <si>
    <t>NHZ3008-15</t>
  </si>
  <si>
    <t>NHZ3010-15</t>
  </si>
  <si>
    <t>NHZ3011-15</t>
  </si>
  <si>
    <t>NHZ3084-15</t>
  </si>
  <si>
    <t>NHZ3014-15</t>
  </si>
  <si>
    <t>NHZ3019-15</t>
  </si>
  <si>
    <t>NHZ3020-15</t>
  </si>
  <si>
    <t>NHZ3023-15</t>
  </si>
  <si>
    <t>NHZ3024-15</t>
  </si>
  <si>
    <t>NHZ3083-15</t>
  </si>
  <si>
    <t>NHZ3026-15</t>
  </si>
  <si>
    <t>NHZ3080-15</t>
  </si>
  <si>
    <t>NHZ3031-15</t>
  </si>
  <si>
    <t>NHZ3081-15</t>
  </si>
  <si>
    <t>NHZ3075-15</t>
  </si>
  <si>
    <t>NHZ3077-15</t>
  </si>
  <si>
    <t>NHZ3041-15</t>
  </si>
  <si>
    <t>NHZ3042-15</t>
  </si>
  <si>
    <t>NHZ3043-15</t>
  </si>
  <si>
    <t>NHZ3085-15</t>
  </si>
  <si>
    <t>NHZ3052-15</t>
  </si>
  <si>
    <t>NHZ3053-15</t>
  </si>
  <si>
    <t>NHZ3056-15</t>
  </si>
  <si>
    <t>NHZ3058-15</t>
  </si>
  <si>
    <t>NHZ3057-15</t>
  </si>
  <si>
    <t>Ciências Atmosféricas</t>
  </si>
  <si>
    <t>Cristalografia e difração de raios X</t>
  </si>
  <si>
    <t>Dinâmica Não Linear e Caos</t>
  </si>
  <si>
    <t>Eletromagnetismo III</t>
  </si>
  <si>
    <t>Equações Diferenciais Parciais Aplicadas</t>
  </si>
  <si>
    <t>Estado Sólido</t>
  </si>
  <si>
    <t>Estrutura Atômica e Molecular</t>
  </si>
  <si>
    <t>Evolução da Física</t>
  </si>
  <si>
    <t>Física Computacional</t>
  </si>
  <si>
    <t>Física de Semicondutores</t>
  </si>
  <si>
    <t>Física do Meio Ambiente</t>
  </si>
  <si>
    <t>Fluidos Quânticos</t>
  </si>
  <si>
    <t>Fundamentos da Mecânica dos Fluidos</t>
  </si>
  <si>
    <t>Fundamentos da Relatividade Geral</t>
  </si>
  <si>
    <t>Introdução à Cosmologia</t>
  </si>
  <si>
    <t>Introdução à Física de Partículas Elementares</t>
  </si>
  <si>
    <t>Introdução à Física Estelar</t>
  </si>
  <si>
    <t>Introdução à Física Nuclear</t>
  </si>
  <si>
    <t>Laboratório de Física Médica</t>
  </si>
  <si>
    <t>Laboratório de Propriedades Físicas de Materiais</t>
  </si>
  <si>
    <t>Lasers e Óptica Moderna</t>
  </si>
  <si>
    <t>Libras</t>
  </si>
  <si>
    <t>Mecânica Clássica III</t>
  </si>
  <si>
    <t>Mecânica Quântica III</t>
  </si>
  <si>
    <t>Métodos de formação de imagem e de inspeção nuclear</t>
  </si>
  <si>
    <t>Microscopia Eletrônica</t>
  </si>
  <si>
    <t>Noções de Astronomia e Cosmologia</t>
  </si>
  <si>
    <t>Propriedades Magnéticas e Eletrônicas</t>
  </si>
  <si>
    <t>Tecnologia do Vácuo e Criogenia</t>
  </si>
  <si>
    <t>Teoria Clássica dos Campos</t>
  </si>
  <si>
    <t>Teoria de Grupos em Física</t>
  </si>
  <si>
    <t>Tópicos em Física Experimental</t>
  </si>
  <si>
    <t>Tópicos em Física Teórica</t>
  </si>
  <si>
    <t>NHT3009-13</t>
  </si>
  <si>
    <t>Fenômenos Ondulatórios</t>
  </si>
  <si>
    <t>NHT3012-13</t>
  </si>
  <si>
    <t>NHT3015-13</t>
  </si>
  <si>
    <t>Funções Complexas e Transformadas Integrais</t>
  </si>
  <si>
    <t>NHT3016-13</t>
  </si>
  <si>
    <t>Funções Especiais</t>
  </si>
  <si>
    <t>NHT3017-13</t>
  </si>
  <si>
    <t>Fundamentos da Eletrodinâmica</t>
  </si>
  <si>
    <t>NHT3018-13</t>
  </si>
  <si>
    <t>Fundamentos da Eletrostática</t>
  </si>
  <si>
    <t>NHT3027-13</t>
  </si>
  <si>
    <t>Laboratório de Física Básica I</t>
  </si>
  <si>
    <t>NHT3028-13</t>
  </si>
  <si>
    <t>Laboratório de Física Básica II</t>
  </si>
  <si>
    <t>NHT3030-13</t>
  </si>
  <si>
    <t>Laboratório de Física Moderna</t>
  </si>
  <si>
    <t>NHT3033-13</t>
  </si>
  <si>
    <t>Mecânica Analítica I</t>
  </si>
  <si>
    <t>NHT3035-13</t>
  </si>
  <si>
    <t>Mecânica Clássica</t>
  </si>
  <si>
    <t>NHT3036-13</t>
  </si>
  <si>
    <t>NHT3038-13</t>
  </si>
  <si>
    <t>Mecânica Quântica</t>
  </si>
  <si>
    <t>NHT3044-13</t>
  </si>
  <si>
    <t>NHT3049-13</t>
  </si>
  <si>
    <t>NHT3054-13</t>
  </si>
  <si>
    <t>NHT3059-13</t>
  </si>
  <si>
    <t>Bioquimica Experimental</t>
  </si>
  <si>
    <t>ESTO001-13</t>
  </si>
  <si>
    <t>Circuitos Elétricos e Fotônica</t>
  </si>
  <si>
    <t>NHZ3007-09</t>
  </si>
  <si>
    <t>NHZ3010-09</t>
  </si>
  <si>
    <t>NHZ3011-09</t>
  </si>
  <si>
    <t>NHT4017-13</t>
  </si>
  <si>
    <t>Funções e Reações Orgânicas</t>
  </si>
  <si>
    <t>NHZ3020-09</t>
  </si>
  <si>
    <t>ESTX073-13</t>
  </si>
  <si>
    <t>Fundamentos de Eletrônica</t>
  </si>
  <si>
    <t>ESTO004-13</t>
  </si>
  <si>
    <t>Instrumentação e Controle</t>
  </si>
  <si>
    <t>NHZ3024-09</t>
  </si>
  <si>
    <t>NHZ3026-09</t>
  </si>
  <si>
    <t>ESZB023-13</t>
  </si>
  <si>
    <t>NHZ3031-09</t>
  </si>
  <si>
    <t>NHZ3032-09</t>
  </si>
  <si>
    <t>ESTO006-13</t>
  </si>
  <si>
    <t>Materiais e Suas Propriedades</t>
  </si>
  <si>
    <t>NHZ3034-09</t>
  </si>
  <si>
    <t>Mecânica Analítica II</t>
  </si>
  <si>
    <t>NHZ3039-09</t>
  </si>
  <si>
    <t>Mecânica Quântica Avançada</t>
  </si>
  <si>
    <t>NHZ3042-09</t>
  </si>
  <si>
    <t>ESZM002-13</t>
  </si>
  <si>
    <t>Nanociência e Nanotecnologia</t>
  </si>
  <si>
    <t>EN3312</t>
  </si>
  <si>
    <t>Processamento de Imagens Médicas</t>
  </si>
  <si>
    <t>ESTI006-13</t>
  </si>
  <si>
    <t>Processamento Digital de Sinais</t>
  </si>
  <si>
    <t>NHZ3050-09</t>
  </si>
  <si>
    <t>NHZ3051-09</t>
  </si>
  <si>
    <t>Radiações Eletromagnéticas</t>
  </si>
  <si>
    <t>ESTA010-13</t>
  </si>
  <si>
    <t>Sensores e Transdutores</t>
  </si>
  <si>
    <t>NHZ3052-13</t>
  </si>
  <si>
    <t>NHZ3056-13</t>
  </si>
  <si>
    <t xml:space="preserve">Mecânica Clássica I </t>
  </si>
  <si>
    <t xml:space="preserve">Óptica </t>
  </si>
  <si>
    <t>NHT3025-15</t>
  </si>
  <si>
    <t xml:space="preserve">Mecânica Quântica II </t>
  </si>
  <si>
    <t>Obrigatórias BACFIS</t>
  </si>
  <si>
    <t>Opção Limitada BACFIS</t>
  </si>
  <si>
    <t>Atividades complementares BACFIS</t>
  </si>
  <si>
    <t>Projeto Pedagógico 2010</t>
  </si>
  <si>
    <t>NHZ3029-13</t>
  </si>
  <si>
    <t>ESZX105-13</t>
  </si>
  <si>
    <t>Laboratório de Propriedades Físicas de Materiais*</t>
  </si>
  <si>
    <t>Materiais e suas Propriedades</t>
  </si>
  <si>
    <t>MCTX033-13</t>
  </si>
  <si>
    <t>CRED 1</t>
  </si>
  <si>
    <t>1 - Obter a (ficha individual)  - no portal do aluno</t>
  </si>
  <si>
    <t xml:space="preserve">4 - No item C abaixo digite o valor do Coeficiente de Aproveitamento (CA) </t>
  </si>
  <si>
    <t>5 - No item D abaixo digite a quantidade da CARGA HORÁRIA realizada</t>
  </si>
  <si>
    <t>6 - No item E "copiar" as informações de seu histórico escolar "CONTEÚDO DAS DISCIPLINAS e "colar" na tabela colorida</t>
  </si>
  <si>
    <t xml:space="preserve">                      * Importante - Não incluir a partir de "Coeficiente de progressão (CP)" de seu histórico</t>
  </si>
  <si>
    <t>7 - Os Resultados finais constarão na aba "RESUMO"</t>
  </si>
  <si>
    <t>8 - Os requisitos para integralização dos cursos devem ser consultados nos Projetos Pedagógicos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</si>
  <si>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</si>
  <si>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</si>
  <si>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</si>
  <si>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</si>
  <si>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</si>
  <si>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</si>
  <si>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</si>
  <si>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</si>
  <si>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 xml:space="preserve">C - </t>
  </si>
  <si>
    <t>Coeficiente de Aproveitamento (CA)</t>
  </si>
  <si>
    <t>Com 3 casas decimais</t>
  </si>
  <si>
    <t>D -</t>
  </si>
  <si>
    <t>Carga horária</t>
  </si>
  <si>
    <t>E -</t>
  </si>
  <si>
    <t>COLAR HISTÓRICO ESCOLAR</t>
  </si>
  <si>
    <t>Atividades complementares BAC FIS - 40 HORAS</t>
  </si>
  <si>
    <t>2 - No item A abaixo grupo "COMPONENTES" clicar em realizado "Sim" caso as ATIVIDADES COMPLEMENTARES BC&amp;T tenham sido realizadas</t>
  </si>
  <si>
    <t>3 - No item B abaixo grupo "COMPONENTES" clicar em realizado "Sim" caso as ATIVIDADES COMPLEMENTARES BAC FIS tenham sido realizadas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</si>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</sst>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6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5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8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1" fillId="0" borderId="5" xfId="0" applyFont="1" applyBorder="1"/>
    <xf numFmtId="0" fontId="12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0" fontId="13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3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3" fillId="0" borderId="7" xfId="0" applyNumberFormat="1" applyFont="1" applyBorder="1" applyAlignment="1">
      <alignment horizontal="centerContinuous" vertical="center"/>
    </xf>
    <xf numFmtId="3" fontId="13" fillId="0" borderId="7" xfId="0" applyNumberFormat="1" applyFont="1" applyFill="1" applyBorder="1" applyAlignment="1">
      <alignment horizontal="centerContinuous" vertical="center"/>
    </xf>
    <xf numFmtId="0" fontId="13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4" fillId="10" borderId="7" xfId="0" applyFont="1" applyFill="1" applyBorder="1" applyAlignment="1">
      <alignment horizontal="centerContinuous" vertical="center" wrapText="1"/>
    </xf>
    <xf numFmtId="0" fontId="14" fillId="10" borderId="7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 wrapText="1"/>
    </xf>
    <xf numFmtId="0" fontId="14" fillId="10" borderId="6" xfId="0" applyFont="1" applyFill="1" applyBorder="1" applyAlignment="1">
      <alignment horizontal="centerContinuous" vertical="center" wrapText="1"/>
    </xf>
    <xf numFmtId="0" fontId="9" fillId="10" borderId="6" xfId="0" applyFont="1" applyFill="1" applyBorder="1" applyAlignment="1">
      <alignment horizontal="centerContinuous" vertical="center"/>
    </xf>
    <xf numFmtId="0" fontId="14" fillId="10" borderId="8" xfId="0" applyFont="1" applyFill="1" applyBorder="1" applyAlignment="1">
      <alignment horizontal="centerContinuous" vertical="center"/>
    </xf>
    <xf numFmtId="0" fontId="14" fillId="10" borderId="6" xfId="0" applyFont="1" applyFill="1" applyBorder="1" applyAlignment="1">
      <alignment horizontal="centerContinuous" vertical="center"/>
    </xf>
    <xf numFmtId="0" fontId="14" fillId="10" borderId="13" xfId="0" applyFont="1" applyFill="1" applyBorder="1" applyAlignment="1">
      <alignment horizontal="centerContinuous" vertical="center"/>
    </xf>
    <xf numFmtId="3" fontId="13" fillId="10" borderId="7" xfId="0" applyNumberFormat="1" applyFont="1" applyFill="1" applyBorder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6" fillId="0" borderId="0" xfId="0" applyFont="1" applyAlignment="1">
      <alignment horizontal="center" vertical="center"/>
    </xf>
    <xf numFmtId="0" fontId="0" fillId="0" borderId="15" xfId="0" applyBorder="1"/>
    <xf numFmtId="0" fontId="17" fillId="0" borderId="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top" wrapText="1"/>
    </xf>
    <xf numFmtId="0" fontId="14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14" fillId="0" borderId="0" xfId="0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4" fillId="10" borderId="1" xfId="0" applyFont="1" applyFill="1" applyBorder="1" applyAlignment="1">
      <alignment horizontal="centerContinuous" vertical="center"/>
    </xf>
    <xf numFmtId="0" fontId="14" fillId="10" borderId="1" xfId="0" applyFont="1" applyFill="1" applyBorder="1" applyAlignment="1">
      <alignment horizontal="centerContinuous" vertical="center" wrapText="1"/>
    </xf>
    <xf numFmtId="0" fontId="9" fillId="10" borderId="1" xfId="0" applyFont="1" applyFill="1" applyBorder="1" applyAlignment="1">
      <alignment horizontal="centerContinuous" vertical="center"/>
    </xf>
    <xf numFmtId="3" fontId="13" fillId="10" borderId="1" xfId="0" applyNumberFormat="1" applyFont="1" applyFill="1" applyBorder="1" applyAlignment="1">
      <alignment horizontal="centerContinuous" vertical="center"/>
    </xf>
    <xf numFmtId="0" fontId="0" fillId="10" borderId="1" xfId="0" applyFill="1" applyBorder="1" applyAlignment="1">
      <alignment horizontal="centerContinuous" vertical="center"/>
    </xf>
    <xf numFmtId="0" fontId="0" fillId="0" borderId="0" xfId="0" applyNumberForma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2" applyFont="1" applyFill="1" applyBorder="1" applyAlignment="1">
      <alignment horizontal="left"/>
    </xf>
    <xf numFmtId="0" fontId="0" fillId="3" borderId="1" xfId="2" applyFont="1" applyFill="1" applyBorder="1" applyAlignment="1">
      <alignment horizontal="left"/>
    </xf>
    <xf numFmtId="0" fontId="18" fillId="4" borderId="1" xfId="3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18" fillId="4" borderId="1" xfId="3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18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8" fillId="0" borderId="1" xfId="3" applyFont="1" applyFill="1" applyBorder="1" applyAlignment="1">
      <alignment horizontal="center"/>
    </xf>
    <xf numFmtId="0" fontId="19" fillId="0" borderId="8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11" fillId="0" borderId="7" xfId="0" applyFont="1" applyBorder="1"/>
    <xf numFmtId="0" fontId="0" fillId="0" borderId="8" xfId="0" applyBorder="1"/>
    <xf numFmtId="0" fontId="12" fillId="0" borderId="6" xfId="0" applyFont="1" applyBorder="1" applyAlignment="1">
      <alignment horizontal="center"/>
    </xf>
    <xf numFmtId="0" fontId="21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0" fillId="0" borderId="0" xfId="0" applyFont="1"/>
    <xf numFmtId="164" fontId="0" fillId="0" borderId="1" xfId="0" applyNumberFormat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14" fillId="10" borderId="7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Continuous" vertic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2" fillId="0" borderId="0" xfId="0" quotePrefix="1" applyFont="1"/>
    <xf numFmtId="0" fontId="9" fillId="0" borderId="0" xfId="0" applyFont="1" applyAlignment="1">
      <alignment horizontal="left"/>
    </xf>
  </cellXfs>
  <cellStyles count="4">
    <cellStyle name="Normal" xfId="0" builtinId="0"/>
    <cellStyle name="Normal 2" xfId="2"/>
    <cellStyle name="Normal 5" xfId="3"/>
    <cellStyle name="Saída" xfId="1" builtinId="21"/>
  </cellStyles>
  <dxfs count="76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9:F308" totalsRowShown="0" headerRowDxfId="14" dataDxfId="74" headerRowBorderDxfId="75" tableBorderDxfId="73" totalsRowBorderDxfId="72">
  <sortState ref="A2:G127">
    <sortCondition ref="B2:B127"/>
  </sortState>
  <tableColumns count="6">
    <tableColumn id="1" name="CÓDIGO" dataDxfId="71"/>
    <tableColumn id="2" name="DISCIPLINA" dataDxfId="70"/>
    <tableColumn id="4" name="CRÉDITOS" dataDxfId="69"/>
    <tableColumn id="5" name="CONCEITO" dataDxfId="68"/>
    <tableColumn id="6" name="SITUAÇÃO" dataDxfId="67"/>
    <tableColumn id="7" name="CATEGORIA" dataDxfId="66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5" totalsRowShown="0" headerRowDxfId="65">
  <tableColumns count="17">
    <tableColumn id="1" name="Código Novo" dataDxfId="64"/>
    <tableColumn id="13" name="CODIGO" dataDxfId="63">
      <calculatedColumnFormula>LEFT(A5,7)</calculatedColumnFormula>
    </tableColumn>
    <tableColumn id="2" name="Nome"/>
    <tableColumn id="3" name="T" dataDxfId="62"/>
    <tableColumn id="4" name="P" dataDxfId="61"/>
    <tableColumn id="5" name="I" dataDxfId="60"/>
    <tableColumn id="6" name="Créditos" dataDxfId="59"/>
    <tableColumn id="7" name="Horas" dataDxfId="58"/>
    <tableColumn id="8" name="Cred Cursados PASSO 1" dataDxfId="57" totalsRowDxfId="56" dataCellStyle="Saída">
      <calculatedColumnFormula>IFERROR(VLOOKUP(A5,'Colar histórico'!A:F,4,0),0)</calculatedColumnFormula>
    </tableColumn>
    <tableColumn id="9" name="Horas Cursadas PASSO 1" dataDxfId="55" totalsRowDxfId="54" dataCellStyle="Saída">
      <calculatedColumnFormula>I5*12</calculatedColumnFormula>
    </tableColumn>
    <tableColumn id="10" name="STATUS" dataDxfId="53" totalsRowDxfId="52" dataCellStyle="Saída">
      <calculatedColumnFormula>IFERROR(VLOOKUP(Tabela3[[#This Row],[Código Novo]],Convalidações!A:G,3,0),"-")</calculatedColumnFormula>
    </tableColumn>
    <tableColumn id="11" name="Disciplina ConvalidadaPASSO 2" dataDxfId="51" totalsRowDxfId="50" dataCellStyle="Saída">
      <calculatedColumnFormula>IFERROR((IF(K5="CONVALID",(VLOOKUP(B5,'Colar histórico'!$CN:$CQ,1,0)),"OK")),"")</calculatedColumnFormula>
    </tableColumn>
    <tableColumn id="15" name="Cred Convalid PASSO 2" dataDxfId="49" totalsRowDxfId="48" dataCellStyle="Saída">
      <calculatedColumnFormula>IFERROR((IF(K5="CONVALID",(VLOOKUP(B5,'Colar histórico'!$CN:$CQ,3,0)),"")),"")</calculatedColumnFormula>
    </tableColumn>
    <tableColumn id="12" name="Horas Convalidada PASSO 2" dataDxfId="47" totalsRowDxfId="46" dataCellStyle="Saída">
      <calculatedColumnFormula>IFERROR((IF(K5="CONVALID",(VLOOKUP(B5,'Colar histórico'!$CN:$CQ,4,0)),"")),"")</calculatedColumnFormula>
    </tableColumn>
    <tableColumn id="16" name="Disciplina Convalidada PASSO 3" dataDxfId="45" totalsRowDxfId="44" dataCellStyle="Saída">
      <calculatedColumnFormula>IF(L5="",(VLOOKUP(A5,Convalidações!$A:$F,5,0)),"OK")</calculatedColumnFormula>
    </tableColumn>
    <tableColumn id="17" name="Cred Convalid PASSO 3" dataDxfId="43" totalsRowDxfId="42" dataCellStyle="Saída">
      <calculatedColumnFormula>IFERROR(VLOOKUP(O5,'Colar histórico'!$A:$C,4,0),"")</calculatedColumnFormula>
    </tableColumn>
    <tableColumn id="18" name="Horas Convalidada PASSO 3" dataDxfId="41" totalsRowDxfId="40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35" totalsRowShown="0" headerRowDxfId="39">
  <sortState ref="A5:Q113">
    <sortCondition ref="C5:C113"/>
  </sortState>
  <tableColumns count="17">
    <tableColumn id="1" name="Código Novo"/>
    <tableColumn id="13" name="CODIGO" dataDxfId="38">
      <calculatedColumnFormula>LEFT(Tabela35[[#This Row],[Código Novo]],7)</calculatedColumnFormula>
    </tableColumn>
    <tableColumn id="2" name="Nome"/>
    <tableColumn id="3" name="T" dataDxfId="37"/>
    <tableColumn id="4" name="P" dataDxfId="36"/>
    <tableColumn id="5" name="I" dataDxfId="35"/>
    <tableColumn id="6" name="Créditos" dataDxfId="34"/>
    <tableColumn id="7" name="Horas" dataDxfId="33"/>
    <tableColumn id="8" name="Cred Cursados PASSO 1" dataDxfId="32" totalsRowDxfId="31" dataCellStyle="Saída">
      <calculatedColumnFormula>IFERROR(VLOOKUP(A5,'Colar histórico'!A:F,4,0),0)</calculatedColumnFormula>
    </tableColumn>
    <tableColumn id="9" name="Horas Cursadas PASSO 1" dataDxfId="30" totalsRowDxfId="29" dataCellStyle="Saída">
      <calculatedColumnFormula>I5*12</calculatedColumnFormula>
    </tableColumn>
    <tableColumn id="14" name="STATUS" dataDxfId="28" totalsRowDxfId="27" dataCellStyle="Saída">
      <calculatedColumnFormula>IF(I5&gt;0,"CURSADO","CONVALID")</calculatedColumnFormula>
    </tableColumn>
    <tableColumn id="10" name="Disciplina ConvalidadaPASSO 2" dataDxfId="26" totalsRowDxfId="25" dataCellStyle="Saída">
      <calculatedColumnFormula>IFERROR(VLOOKUP(Tabela35[[#This Row],[Código Novo]],Convalidações!A:G,3,0),"-")</calculatedColumnFormula>
    </tableColumn>
    <tableColumn id="11" name="Cred Convalid PASSO 2" dataDxfId="24" totalsRowDxfId="23" dataCellStyle="Saída">
      <calculatedColumnFormula>IFERROR((IF(K5="CONVALID",(VLOOKUP(B5,'Colar histórico'!$CN:$CQ,3,0)),"")),"")</calculatedColumnFormula>
    </tableColumn>
    <tableColumn id="12" name="Horas Convalidada PASSO 2" dataDxfId="22" totalsRowDxfId="21" dataCellStyle="Saída">
      <calculatedColumnFormula>IFERROR((IF(K5="CONVALID",(VLOOKUP(B5,'Colar histórico'!$CN:$CQ,4,0)),"")),"")</calculatedColumnFormula>
    </tableColumn>
    <tableColumn id="15" name="Disciplina Convalidada PASSO 3" dataDxfId="20" totalsRowDxfId="19" dataCellStyle="Saída">
      <calculatedColumnFormula>IFERROR(IF(L5="",(VLOOKUP(A5,Convalidações!$A:$F,5,0)),"OK"),"")</calculatedColumnFormula>
    </tableColumn>
    <tableColumn id="16" name="Cred Convalid PASSO 3" dataDxfId="18" totalsRowDxfId="17" dataCellStyle="Saída">
      <calculatedColumnFormula>IFERROR(VLOOKUP(O5,'Colar histórico'!$A:$C,4,0),"")</calculatedColumnFormula>
    </tableColumn>
    <tableColumn id="17" name="Horas Convalidada PASSO 3" dataDxfId="16" totalsRowDxfId="15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8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2.54296875" customWidth="1"/>
    <col min="7" max="90" width="8.90625" customWidth="1"/>
    <col min="92" max="92" width="10.453125" customWidth="1"/>
    <col min="93" max="93" width="9.08984375" customWidth="1"/>
    <col min="95" max="95" width="9.08984375" customWidth="1"/>
    <col min="97" max="97" width="10.90625" bestFit="1" customWidth="1"/>
    <col min="98" max="99" width="9.08984375" customWidth="1"/>
  </cols>
  <sheetData>
    <row r="1" spans="1:8" x14ac:dyDescent="0.35">
      <c r="A1" s="90" t="s">
        <v>59</v>
      </c>
      <c r="B1" t="s">
        <v>259</v>
      </c>
    </row>
    <row r="2" spans="1:8" x14ac:dyDescent="0.35">
      <c r="B2" t="s">
        <v>282</v>
      </c>
    </row>
    <row r="3" spans="1:8" x14ac:dyDescent="0.35">
      <c r="B3" t="s">
        <v>283</v>
      </c>
    </row>
    <row r="4" spans="1:8" x14ac:dyDescent="0.35">
      <c r="B4" t="s">
        <v>260</v>
      </c>
    </row>
    <row r="5" spans="1:8" x14ac:dyDescent="0.35">
      <c r="B5" t="s">
        <v>261</v>
      </c>
    </row>
    <row r="6" spans="1:8" x14ac:dyDescent="0.35">
      <c r="B6" t="s">
        <v>262</v>
      </c>
    </row>
    <row r="7" spans="1:8" x14ac:dyDescent="0.35">
      <c r="B7" t="s">
        <v>263</v>
      </c>
    </row>
    <row r="8" spans="1:8" x14ac:dyDescent="0.35">
      <c r="B8" t="s">
        <v>264</v>
      </c>
    </row>
    <row r="9" spans="1:8" x14ac:dyDescent="0.35">
      <c r="B9" s="121" t="s">
        <v>265</v>
      </c>
    </row>
    <row r="10" spans="1:8" ht="18.5" x14ac:dyDescent="0.45">
      <c r="B10" s="125" t="s">
        <v>54</v>
      </c>
      <c r="C10" s="126" t="s">
        <v>266</v>
      </c>
    </row>
    <row r="11" spans="1:8" x14ac:dyDescent="0.35">
      <c r="A11" s="1" t="s">
        <v>267</v>
      </c>
      <c r="B11" t="s">
        <v>268</v>
      </c>
      <c r="C11" s="127"/>
      <c r="D11" t="s">
        <v>269</v>
      </c>
      <c r="G11" s="128" t="s">
        <v>270</v>
      </c>
      <c r="H11" s="128" t="s">
        <v>271</v>
      </c>
    </row>
    <row r="12" spans="1:8" x14ac:dyDescent="0.35">
      <c r="A12" s="1" t="s">
        <v>272</v>
      </c>
      <c r="B12" s="121" t="s">
        <v>281</v>
      </c>
      <c r="C12" s="127"/>
      <c r="D12" t="s">
        <v>269</v>
      </c>
    </row>
    <row r="13" spans="1:8" x14ac:dyDescent="0.35">
      <c r="B13" s="121"/>
    </row>
    <row r="14" spans="1:8" ht="18.5" x14ac:dyDescent="0.35">
      <c r="B14" s="121" t="s">
        <v>273</v>
      </c>
      <c r="C14" s="1"/>
    </row>
    <row r="15" spans="1:8" x14ac:dyDescent="0.35">
      <c r="A15" s="1" t="s">
        <v>274</v>
      </c>
      <c r="B15" s="121" t="s">
        <v>275</v>
      </c>
      <c r="C15" s="129"/>
      <c r="D15" t="s">
        <v>276</v>
      </c>
    </row>
    <row r="16" spans="1:8" x14ac:dyDescent="0.35">
      <c r="A16" s="1" t="s">
        <v>277</v>
      </c>
      <c r="B16" s="121" t="s">
        <v>278</v>
      </c>
      <c r="C16" s="127"/>
    </row>
    <row r="17" spans="1:99" x14ac:dyDescent="0.35">
      <c r="B17" s="121"/>
    </row>
    <row r="18" spans="1:99" ht="18.5" x14ac:dyDescent="0.35">
      <c r="A18" s="1" t="s">
        <v>279</v>
      </c>
      <c r="B18" s="130" t="s">
        <v>280</v>
      </c>
    </row>
    <row r="19" spans="1:99" x14ac:dyDescent="0.35">
      <c r="A19" s="15" t="s">
        <v>16</v>
      </c>
      <c r="B19" s="15" t="s">
        <v>20</v>
      </c>
      <c r="C19" s="15" t="s">
        <v>47</v>
      </c>
      <c r="D19" s="15" t="s">
        <v>17</v>
      </c>
      <c r="E19" s="15" t="s">
        <v>18</v>
      </c>
      <c r="F19" s="15" t="s">
        <v>19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121"/>
      <c r="CD19" s="55"/>
      <c r="CE19" s="55"/>
      <c r="CF19" s="55"/>
      <c r="CG19" s="55"/>
      <c r="CH19" s="55"/>
      <c r="CI19" s="55"/>
      <c r="CJ19" s="55"/>
      <c r="CK19" s="55"/>
      <c r="CL19" s="55"/>
      <c r="CN19" s="15" t="s">
        <v>31</v>
      </c>
      <c r="CO19" s="15" t="s">
        <v>43</v>
      </c>
      <c r="CP19" s="15" t="s">
        <v>32</v>
      </c>
      <c r="CQ19" s="15" t="s">
        <v>258</v>
      </c>
      <c r="CS19" s="69" t="s">
        <v>24</v>
      </c>
      <c r="CT19" s="70"/>
      <c r="CU19" s="71"/>
    </row>
    <row r="20" spans="1:99" ht="15" customHeight="1" x14ac:dyDescent="0.35">
      <c r="A20" s="7"/>
      <c r="B20" s="8"/>
      <c r="C20" s="8"/>
      <c r="D20" s="8"/>
      <c r="E20" s="8"/>
      <c r="F20" s="9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N20" t="str">
        <f>LEFT(A20,7)</f>
        <v/>
      </c>
      <c r="CO20" s="1" t="str">
        <f t="shared" ref="CO20" si="0">LEFT(CN20,2)</f>
        <v/>
      </c>
      <c r="CP20" s="1">
        <f>IFERROR(C20,0)</f>
        <v>0</v>
      </c>
      <c r="CQ20" s="1">
        <f>IF(Tabela1[[#This Row],[SITUAÇÃO]]="Aprovado",CP20,0)</f>
        <v>0</v>
      </c>
      <c r="CS20" s="60"/>
      <c r="CT20" s="78" t="s">
        <v>32</v>
      </c>
      <c r="CU20" s="79"/>
    </row>
    <row r="21" spans="1:99" ht="15" customHeight="1" x14ac:dyDescent="0.35">
      <c r="A21" s="7"/>
      <c r="B21" s="8"/>
      <c r="C21" s="8"/>
      <c r="D21" s="8"/>
      <c r="E21" s="8"/>
      <c r="F21" s="9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N21" t="str">
        <f>LEFT(A21,7)</f>
        <v/>
      </c>
      <c r="CO21" s="1" t="str">
        <f t="shared" ref="CO21:CO84" si="1">LEFT(CN21,2)</f>
        <v/>
      </c>
      <c r="CP21" s="1">
        <f>IFERROR(C21,0)</f>
        <v>0</v>
      </c>
      <c r="CQ21" s="1">
        <f>IF(Tabela1[[#This Row],[SITUAÇÃO]]="Aprovado",CP21,0)</f>
        <v>0</v>
      </c>
      <c r="CS21" s="72" t="s">
        <v>44</v>
      </c>
      <c r="CT21" s="19">
        <f>SUMIF($CO:$CO,$CS$21,$CQ:$CQ)</f>
        <v>0</v>
      </c>
      <c r="CU21" s="73"/>
    </row>
    <row r="22" spans="1:99" ht="15" customHeight="1" x14ac:dyDescent="0.35">
      <c r="A22" s="7"/>
      <c r="B22" s="8"/>
      <c r="C22" s="8"/>
      <c r="D22" s="8"/>
      <c r="E22" s="8"/>
      <c r="F22" s="9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N22" t="str">
        <f>LEFT(A22,7)</f>
        <v/>
      </c>
      <c r="CO22" s="1" t="str">
        <f t="shared" si="1"/>
        <v/>
      </c>
      <c r="CP22" s="1">
        <f>IFERROR(C22,0)</f>
        <v>0</v>
      </c>
      <c r="CQ22" s="1">
        <f>IF(Tabela1[[#This Row],[SITUAÇÃO]]="Aprovado",CP22,0)</f>
        <v>0</v>
      </c>
      <c r="CS22" s="74" t="s">
        <v>45</v>
      </c>
      <c r="CT22" s="19">
        <f>SUMIF($CO:$CO,$CS$22,$CQ:$CQ)</f>
        <v>0</v>
      </c>
      <c r="CU22" s="73"/>
    </row>
    <row r="23" spans="1:99" ht="15" customHeight="1" x14ac:dyDescent="0.35">
      <c r="A23" s="7"/>
      <c r="B23" s="8"/>
      <c r="C23" s="8"/>
      <c r="D23" s="8"/>
      <c r="E23" s="8"/>
      <c r="F23" s="9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N23" t="str">
        <f>LEFT(A23,7)</f>
        <v/>
      </c>
      <c r="CO23" s="1" t="str">
        <f t="shared" si="1"/>
        <v/>
      </c>
      <c r="CP23" s="1">
        <f>IFERROR(C23,0)</f>
        <v>0</v>
      </c>
      <c r="CQ23" s="1">
        <f>IF(Tabela1[[#This Row],[SITUAÇÃO]]="Aprovado",CP23,0)</f>
        <v>0</v>
      </c>
      <c r="CS23" s="80" t="s">
        <v>46</v>
      </c>
      <c r="CT23" s="81">
        <f>SUM(CT21:CT22)</f>
        <v>0</v>
      </c>
      <c r="CU23" s="82"/>
    </row>
    <row r="24" spans="1:99" ht="15" customHeight="1" x14ac:dyDescent="0.35">
      <c r="A24" s="7"/>
      <c r="B24" s="8"/>
      <c r="C24" s="8"/>
      <c r="D24" s="8"/>
      <c r="E24" s="8"/>
      <c r="F24" s="10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N24" t="str">
        <f>LEFT(A24,7)</f>
        <v/>
      </c>
      <c r="CO24" s="1" t="str">
        <f t="shared" si="1"/>
        <v/>
      </c>
      <c r="CP24" s="1">
        <f>IFERROR(C24,0)</f>
        <v>0</v>
      </c>
      <c r="CQ24" s="1">
        <f>IF(Tabela1[[#This Row],[SITUAÇÃO]]="Aprovado",CP24,0)</f>
        <v>0</v>
      </c>
      <c r="CS24" s="75" t="s">
        <v>47</v>
      </c>
      <c r="CT24" s="76">
        <f>SUM(CQ:CQ)</f>
        <v>0</v>
      </c>
      <c r="CU24" s="77"/>
    </row>
    <row r="25" spans="1:99" ht="15" customHeight="1" x14ac:dyDescent="0.35">
      <c r="A25" s="7"/>
      <c r="B25" s="8"/>
      <c r="C25" s="8"/>
      <c r="D25" s="8"/>
      <c r="E25" s="8"/>
      <c r="F25" s="10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N25" t="str">
        <f>LEFT(A25,7)</f>
        <v/>
      </c>
      <c r="CO25" s="1" t="str">
        <f t="shared" si="1"/>
        <v/>
      </c>
      <c r="CP25" s="1">
        <f>IFERROR(C25,0)</f>
        <v>0</v>
      </c>
      <c r="CQ25" s="1">
        <f>IF(Tabela1[[#This Row],[SITUAÇÃO]]="Aprovado",CP25,0)</f>
        <v>0</v>
      </c>
    </row>
    <row r="26" spans="1:99" ht="15" customHeight="1" x14ac:dyDescent="0.35">
      <c r="A26" s="7"/>
      <c r="B26" s="8"/>
      <c r="C26" s="8"/>
      <c r="D26" s="8"/>
      <c r="E26" s="8"/>
      <c r="F26" s="9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N26" t="str">
        <f>LEFT(A26,7)</f>
        <v/>
      </c>
      <c r="CO26" s="1" t="str">
        <f t="shared" si="1"/>
        <v/>
      </c>
      <c r="CP26" s="1">
        <f>IFERROR(C26,0)</f>
        <v>0</v>
      </c>
      <c r="CQ26" s="1">
        <f>IF(Tabela1[[#This Row],[SITUAÇÃO]]="Aprovado",CP26,0)</f>
        <v>0</v>
      </c>
    </row>
    <row r="27" spans="1:99" ht="15" customHeight="1" x14ac:dyDescent="0.35">
      <c r="A27" s="7"/>
      <c r="B27" s="8"/>
      <c r="C27" s="8"/>
      <c r="D27" s="8"/>
      <c r="E27" s="8"/>
      <c r="F27" s="9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N27" t="str">
        <f>LEFT(A27,7)</f>
        <v/>
      </c>
      <c r="CO27" s="1" t="str">
        <f t="shared" si="1"/>
        <v/>
      </c>
      <c r="CP27" s="1">
        <f>IFERROR(C27,0)</f>
        <v>0</v>
      </c>
      <c r="CQ27" s="1">
        <f>IF(Tabela1[[#This Row],[SITUAÇÃO]]="Aprovado",CP27,0)</f>
        <v>0</v>
      </c>
    </row>
    <row r="28" spans="1:99" ht="15" customHeight="1" x14ac:dyDescent="0.35">
      <c r="A28" s="7"/>
      <c r="B28" s="8"/>
      <c r="C28" s="8"/>
      <c r="D28" s="8"/>
      <c r="E28" s="8"/>
      <c r="F28" s="9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N28" t="str">
        <f>LEFT(A28,7)</f>
        <v/>
      </c>
      <c r="CO28" s="1" t="str">
        <f t="shared" si="1"/>
        <v/>
      </c>
      <c r="CP28" s="1">
        <f>IFERROR(C28,0)</f>
        <v>0</v>
      </c>
      <c r="CQ28" s="1">
        <f>IF(Tabela1[[#This Row],[SITUAÇÃO]]="Aprovado",CP28,0)</f>
        <v>0</v>
      </c>
    </row>
    <row r="29" spans="1:99" ht="15" customHeight="1" x14ac:dyDescent="0.35">
      <c r="A29" s="7"/>
      <c r="B29" s="8"/>
      <c r="C29" s="8"/>
      <c r="D29" s="8"/>
      <c r="E29" s="8"/>
      <c r="F29" s="1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N29" t="str">
        <f>LEFT(A29,7)</f>
        <v/>
      </c>
      <c r="CO29" s="1" t="str">
        <f t="shared" si="1"/>
        <v/>
      </c>
      <c r="CP29" s="1">
        <f>IFERROR(C29,0)</f>
        <v>0</v>
      </c>
      <c r="CQ29" s="1">
        <f>IF(Tabela1[[#This Row],[SITUAÇÃO]]="Aprovado",CP29,0)</f>
        <v>0</v>
      </c>
    </row>
    <row r="30" spans="1:99" ht="15" customHeight="1" x14ac:dyDescent="0.35">
      <c r="A30" s="7"/>
      <c r="B30" s="8"/>
      <c r="C30" s="8"/>
      <c r="D30" s="8"/>
      <c r="E30" s="8"/>
      <c r="F30" s="1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N30" t="str">
        <f>LEFT(A30,7)</f>
        <v/>
      </c>
      <c r="CO30" s="1" t="str">
        <f t="shared" si="1"/>
        <v/>
      </c>
      <c r="CP30" s="1">
        <f>IFERROR(C30,0)</f>
        <v>0</v>
      </c>
      <c r="CQ30" s="1">
        <f>IF(Tabela1[[#This Row],[SITUAÇÃO]]="Aprovado",CP30,0)</f>
        <v>0</v>
      </c>
    </row>
    <row r="31" spans="1:99" ht="15" customHeight="1" x14ac:dyDescent="0.35">
      <c r="A31" s="7"/>
      <c r="B31" s="8"/>
      <c r="C31" s="8"/>
      <c r="D31" s="8"/>
      <c r="E31" s="8"/>
      <c r="F31" s="1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N31" t="str">
        <f>LEFT(A31,7)</f>
        <v/>
      </c>
      <c r="CO31" s="1" t="str">
        <f t="shared" si="1"/>
        <v/>
      </c>
      <c r="CP31" s="1">
        <f>IFERROR(C31,0)</f>
        <v>0</v>
      </c>
      <c r="CQ31" s="1">
        <f>IF(Tabela1[[#This Row],[SITUAÇÃO]]="Aprovado",CP31,0)</f>
        <v>0</v>
      </c>
    </row>
    <row r="32" spans="1:99" ht="15" customHeight="1" x14ac:dyDescent="0.35">
      <c r="A32" s="7"/>
      <c r="B32" s="8"/>
      <c r="C32" s="8"/>
      <c r="D32" s="8"/>
      <c r="E32" s="8"/>
      <c r="F32" s="10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N32" t="str">
        <f>LEFT(A32,7)</f>
        <v/>
      </c>
      <c r="CO32" s="1" t="str">
        <f t="shared" si="1"/>
        <v/>
      </c>
      <c r="CP32" s="1">
        <f>IFERROR(C32,0)</f>
        <v>0</v>
      </c>
      <c r="CQ32" s="1">
        <f>IF(Tabela1[[#This Row],[SITUAÇÃO]]="Aprovado",CP32,0)</f>
        <v>0</v>
      </c>
    </row>
    <row r="33" spans="1:95" ht="15" customHeight="1" x14ac:dyDescent="0.35">
      <c r="A33" s="7"/>
      <c r="B33" s="8"/>
      <c r="C33" s="8"/>
      <c r="D33" s="8"/>
      <c r="E33" s="8"/>
      <c r="F33" s="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N33" t="str">
        <f>LEFT(A33,7)</f>
        <v/>
      </c>
      <c r="CO33" s="1" t="str">
        <f t="shared" si="1"/>
        <v/>
      </c>
      <c r="CP33" s="1">
        <f>IFERROR(C33,0)</f>
        <v>0</v>
      </c>
      <c r="CQ33" s="1">
        <f>IF(Tabela1[[#This Row],[SITUAÇÃO]]="Aprovado",CP33,0)</f>
        <v>0</v>
      </c>
    </row>
    <row r="34" spans="1:95" ht="15" customHeight="1" x14ac:dyDescent="0.35">
      <c r="A34" s="7"/>
      <c r="B34" s="8"/>
      <c r="C34" s="8"/>
      <c r="D34" s="8"/>
      <c r="E34" s="8"/>
      <c r="F34" s="10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N34" t="str">
        <f>LEFT(A34,7)</f>
        <v/>
      </c>
      <c r="CO34" s="1" t="str">
        <f t="shared" si="1"/>
        <v/>
      </c>
      <c r="CP34" s="1">
        <f>IFERROR(C34,0)</f>
        <v>0</v>
      </c>
      <c r="CQ34" s="1">
        <f>IF(Tabela1[[#This Row],[SITUAÇÃO]]="Aprovado",CP34,0)</f>
        <v>0</v>
      </c>
    </row>
    <row r="35" spans="1:95" ht="15" customHeight="1" x14ac:dyDescent="0.35">
      <c r="A35" s="7"/>
      <c r="B35" s="8"/>
      <c r="C35" s="8"/>
      <c r="D35" s="8"/>
      <c r="E35" s="8"/>
      <c r="F35" s="1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N35" t="str">
        <f>LEFT(A35,7)</f>
        <v/>
      </c>
      <c r="CO35" s="1" t="str">
        <f t="shared" si="1"/>
        <v/>
      </c>
      <c r="CP35" s="1">
        <f>IFERROR(C35,0)</f>
        <v>0</v>
      </c>
      <c r="CQ35" s="1">
        <f>IF(Tabela1[[#This Row],[SITUAÇÃO]]="Aprovado",CP35,0)</f>
        <v>0</v>
      </c>
    </row>
    <row r="36" spans="1:95" ht="15" customHeight="1" x14ac:dyDescent="0.35">
      <c r="A36" s="7"/>
      <c r="B36" s="8"/>
      <c r="C36" s="8"/>
      <c r="D36" s="8"/>
      <c r="E36" s="8"/>
      <c r="F36" s="10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N36" t="str">
        <f>LEFT(A36,7)</f>
        <v/>
      </c>
      <c r="CO36" s="1" t="str">
        <f t="shared" si="1"/>
        <v/>
      </c>
      <c r="CP36" s="1">
        <f>IFERROR(C36,0)</f>
        <v>0</v>
      </c>
      <c r="CQ36" s="1">
        <f>IF(Tabela1[[#This Row],[SITUAÇÃO]]="Aprovado",CP36,0)</f>
        <v>0</v>
      </c>
    </row>
    <row r="37" spans="1:95" ht="15" customHeight="1" x14ac:dyDescent="0.35">
      <c r="A37" s="7"/>
      <c r="B37" s="8"/>
      <c r="C37" s="8"/>
      <c r="D37" s="8"/>
      <c r="E37" s="8"/>
      <c r="F37" s="1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N37" t="str">
        <f>LEFT(A37,7)</f>
        <v/>
      </c>
      <c r="CO37" s="1" t="str">
        <f t="shared" si="1"/>
        <v/>
      </c>
      <c r="CP37" s="1">
        <f>IFERROR(C37,0)</f>
        <v>0</v>
      </c>
      <c r="CQ37" s="1">
        <f>IF(Tabela1[[#This Row],[SITUAÇÃO]]="Aprovado",CP37,0)</f>
        <v>0</v>
      </c>
    </row>
    <row r="38" spans="1:95" ht="15" customHeight="1" x14ac:dyDescent="0.35">
      <c r="A38" s="7"/>
      <c r="B38" s="8"/>
      <c r="C38" s="8"/>
      <c r="D38" s="8"/>
      <c r="E38" s="8"/>
      <c r="F38" s="9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N38" t="str">
        <f>LEFT(A38,7)</f>
        <v/>
      </c>
      <c r="CO38" s="1" t="str">
        <f t="shared" si="1"/>
        <v/>
      </c>
      <c r="CP38" s="1">
        <f>IFERROR(C38,0)</f>
        <v>0</v>
      </c>
      <c r="CQ38" s="1">
        <f>IF(Tabela1[[#This Row],[SITUAÇÃO]]="Aprovado",CP38,0)</f>
        <v>0</v>
      </c>
    </row>
    <row r="39" spans="1:95" ht="15" customHeight="1" x14ac:dyDescent="0.35">
      <c r="A39" s="7"/>
      <c r="B39" s="8"/>
      <c r="C39" s="8"/>
      <c r="D39" s="8"/>
      <c r="E39" s="8"/>
      <c r="F39" s="9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N39" t="str">
        <f>LEFT(A39,7)</f>
        <v/>
      </c>
      <c r="CO39" s="1" t="str">
        <f t="shared" si="1"/>
        <v/>
      </c>
      <c r="CP39" s="1">
        <f>IFERROR(C39,0)</f>
        <v>0</v>
      </c>
      <c r="CQ39" s="1">
        <f>IF(Tabela1[[#This Row],[SITUAÇÃO]]="Aprovado",CP39,0)</f>
        <v>0</v>
      </c>
    </row>
    <row r="40" spans="1:95" ht="15" customHeight="1" x14ac:dyDescent="0.35">
      <c r="A40" s="7"/>
      <c r="B40" s="8"/>
      <c r="C40" s="8"/>
      <c r="D40" s="8"/>
      <c r="E40" s="8"/>
      <c r="F40" s="10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N40" t="str">
        <f>LEFT(A40,7)</f>
        <v/>
      </c>
      <c r="CO40" s="1" t="str">
        <f t="shared" si="1"/>
        <v/>
      </c>
      <c r="CP40" s="1">
        <f>IFERROR(C40,0)</f>
        <v>0</v>
      </c>
      <c r="CQ40" s="1">
        <f>IF(Tabela1[[#This Row],[SITUAÇÃO]]="Aprovado",CP40,0)</f>
        <v>0</v>
      </c>
    </row>
    <row r="41" spans="1:95" ht="15" customHeight="1" x14ac:dyDescent="0.35">
      <c r="A41" s="7"/>
      <c r="B41" s="8"/>
      <c r="C41" s="8"/>
      <c r="D41" s="8"/>
      <c r="E41" s="8"/>
      <c r="F41" s="9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N41" t="str">
        <f>LEFT(A41,7)</f>
        <v/>
      </c>
      <c r="CO41" s="1" t="str">
        <f t="shared" si="1"/>
        <v/>
      </c>
      <c r="CP41" s="1">
        <f>IFERROR(C41,0)</f>
        <v>0</v>
      </c>
      <c r="CQ41" s="1">
        <f>IF(Tabela1[[#This Row],[SITUAÇÃO]]="Aprovado",CP41,0)</f>
        <v>0</v>
      </c>
    </row>
    <row r="42" spans="1:95" ht="15" customHeight="1" x14ac:dyDescent="0.35">
      <c r="A42" s="7"/>
      <c r="B42" s="8"/>
      <c r="C42" s="8"/>
      <c r="D42" s="8"/>
      <c r="E42" s="8"/>
      <c r="F42" s="10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N42" t="str">
        <f>LEFT(A42,7)</f>
        <v/>
      </c>
      <c r="CO42" s="1" t="str">
        <f t="shared" si="1"/>
        <v/>
      </c>
      <c r="CP42" s="1">
        <f>IFERROR(C42,0)</f>
        <v>0</v>
      </c>
      <c r="CQ42" s="1">
        <f>IF(Tabela1[[#This Row],[SITUAÇÃO]]="Aprovado",CP42,0)</f>
        <v>0</v>
      </c>
    </row>
    <row r="43" spans="1:95" ht="15" customHeight="1" x14ac:dyDescent="0.35">
      <c r="A43" s="7"/>
      <c r="B43" s="8"/>
      <c r="C43" s="8"/>
      <c r="D43" s="8"/>
      <c r="E43" s="8"/>
      <c r="F43" s="9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N43" t="str">
        <f>LEFT(A43,7)</f>
        <v/>
      </c>
      <c r="CO43" s="1" t="str">
        <f t="shared" si="1"/>
        <v/>
      </c>
      <c r="CP43" s="1">
        <f>IFERROR(C43,0)</f>
        <v>0</v>
      </c>
      <c r="CQ43" s="1">
        <f>IF(Tabela1[[#This Row],[SITUAÇÃO]]="Aprovado",CP43,0)</f>
        <v>0</v>
      </c>
    </row>
    <row r="44" spans="1:95" ht="15" customHeight="1" x14ac:dyDescent="0.35">
      <c r="A44" s="7"/>
      <c r="B44" s="8"/>
      <c r="C44" s="8"/>
      <c r="D44" s="8"/>
      <c r="E44" s="8"/>
      <c r="F44" s="9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N44" t="str">
        <f>LEFT(A44,7)</f>
        <v/>
      </c>
      <c r="CO44" s="1" t="str">
        <f t="shared" si="1"/>
        <v/>
      </c>
      <c r="CP44" s="1">
        <f>IFERROR(C44,0)</f>
        <v>0</v>
      </c>
      <c r="CQ44" s="1">
        <f>IF(Tabela1[[#This Row],[SITUAÇÃO]]="Aprovado",CP44,0)</f>
        <v>0</v>
      </c>
    </row>
    <row r="45" spans="1:95" ht="15" customHeight="1" x14ac:dyDescent="0.35">
      <c r="A45" s="7"/>
      <c r="B45" s="8"/>
      <c r="C45" s="8"/>
      <c r="D45" s="8"/>
      <c r="E45" s="8"/>
      <c r="F45" s="1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N45" t="str">
        <f>LEFT(A45,7)</f>
        <v/>
      </c>
      <c r="CO45" s="1" t="str">
        <f t="shared" si="1"/>
        <v/>
      </c>
      <c r="CP45" s="1">
        <f>IFERROR(C45,0)</f>
        <v>0</v>
      </c>
      <c r="CQ45" s="1">
        <f>IF(Tabela1[[#This Row],[SITUAÇÃO]]="Aprovado",CP45,0)</f>
        <v>0</v>
      </c>
    </row>
    <row r="46" spans="1:95" ht="15" customHeight="1" x14ac:dyDescent="0.35">
      <c r="A46" s="7"/>
      <c r="B46" s="8"/>
      <c r="C46" s="8"/>
      <c r="D46" s="8"/>
      <c r="E46" s="8"/>
      <c r="F46" s="9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N46" t="str">
        <f>LEFT(A46,7)</f>
        <v/>
      </c>
      <c r="CO46" s="1" t="str">
        <f t="shared" si="1"/>
        <v/>
      </c>
      <c r="CP46" s="1">
        <f>IFERROR(C46,0)</f>
        <v>0</v>
      </c>
      <c r="CQ46" s="1">
        <f>IF(Tabela1[[#This Row],[SITUAÇÃO]]="Aprovado",CP46,0)</f>
        <v>0</v>
      </c>
    </row>
    <row r="47" spans="1:95" ht="15" customHeight="1" x14ac:dyDescent="0.35">
      <c r="A47" s="7"/>
      <c r="B47" s="8"/>
      <c r="C47" s="8"/>
      <c r="D47" s="8"/>
      <c r="E47" s="8"/>
      <c r="F47" s="9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N47" t="str">
        <f>LEFT(A47,7)</f>
        <v/>
      </c>
      <c r="CO47" s="1" t="str">
        <f t="shared" si="1"/>
        <v/>
      </c>
      <c r="CP47" s="1">
        <f>IFERROR(C47,0)</f>
        <v>0</v>
      </c>
      <c r="CQ47" s="1">
        <f>IF(Tabela1[[#This Row],[SITUAÇÃO]]="Aprovado",CP47,0)</f>
        <v>0</v>
      </c>
    </row>
    <row r="48" spans="1:95" ht="15" customHeight="1" x14ac:dyDescent="0.35">
      <c r="A48" s="7"/>
      <c r="B48" s="8"/>
      <c r="C48" s="8"/>
      <c r="D48" s="8"/>
      <c r="E48" s="8"/>
      <c r="F48" s="10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N48" t="str">
        <f>LEFT(A48,7)</f>
        <v/>
      </c>
      <c r="CO48" s="1" t="str">
        <f t="shared" si="1"/>
        <v/>
      </c>
      <c r="CP48" s="1">
        <f>IFERROR(C48,0)</f>
        <v>0</v>
      </c>
      <c r="CQ48" s="1">
        <f>IF(Tabela1[[#This Row],[SITUAÇÃO]]="Aprovado",CP48,0)</f>
        <v>0</v>
      </c>
    </row>
    <row r="49" spans="1:95" ht="15" customHeight="1" x14ac:dyDescent="0.35">
      <c r="A49" s="7"/>
      <c r="B49" s="8"/>
      <c r="C49" s="8"/>
      <c r="D49" s="8"/>
      <c r="E49" s="8"/>
      <c r="F49" s="10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N49" t="str">
        <f>LEFT(A49,7)</f>
        <v/>
      </c>
      <c r="CO49" s="1" t="str">
        <f t="shared" si="1"/>
        <v/>
      </c>
      <c r="CP49" s="1">
        <f>IFERROR(C49,0)</f>
        <v>0</v>
      </c>
      <c r="CQ49" s="1">
        <f>IF(Tabela1[[#This Row],[SITUAÇÃO]]="Aprovado",CP49,0)</f>
        <v>0</v>
      </c>
    </row>
    <row r="50" spans="1:95" ht="15" customHeight="1" x14ac:dyDescent="0.35">
      <c r="A50" s="7"/>
      <c r="B50" s="8"/>
      <c r="C50" s="8"/>
      <c r="D50" s="8"/>
      <c r="E50" s="8"/>
      <c r="F50" s="10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N50" t="str">
        <f>LEFT(A50,7)</f>
        <v/>
      </c>
      <c r="CO50" s="1" t="str">
        <f t="shared" si="1"/>
        <v/>
      </c>
      <c r="CP50" s="1">
        <f>IFERROR(C50,0)</f>
        <v>0</v>
      </c>
      <c r="CQ50" s="1">
        <f>IF(Tabela1[[#This Row],[SITUAÇÃO]]="Aprovado",CP50,0)</f>
        <v>0</v>
      </c>
    </row>
    <row r="51" spans="1:95" ht="15" customHeight="1" x14ac:dyDescent="0.35">
      <c r="A51" s="7"/>
      <c r="B51" s="8"/>
      <c r="C51" s="8"/>
      <c r="D51" s="8"/>
      <c r="E51" s="8"/>
      <c r="F51" s="10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N51" t="str">
        <f>LEFT(A51,7)</f>
        <v/>
      </c>
      <c r="CO51" s="1" t="str">
        <f t="shared" si="1"/>
        <v/>
      </c>
      <c r="CP51" s="1">
        <f>IFERROR(C51,0)</f>
        <v>0</v>
      </c>
      <c r="CQ51" s="1">
        <f>IF(Tabela1[[#This Row],[SITUAÇÃO]]="Aprovado",CP51,0)</f>
        <v>0</v>
      </c>
    </row>
    <row r="52" spans="1:95" ht="15" customHeight="1" x14ac:dyDescent="0.35">
      <c r="A52" s="7"/>
      <c r="B52" s="8"/>
      <c r="C52" s="8"/>
      <c r="D52" s="8"/>
      <c r="E52" s="8"/>
      <c r="F52" s="10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N52" t="str">
        <f>LEFT(A52,7)</f>
        <v/>
      </c>
      <c r="CO52" s="1" t="str">
        <f t="shared" si="1"/>
        <v/>
      </c>
      <c r="CP52" s="1">
        <f>IFERROR(C52,0)</f>
        <v>0</v>
      </c>
      <c r="CQ52" s="1">
        <f>IF(Tabela1[[#This Row],[SITUAÇÃO]]="Aprovado",CP52,0)</f>
        <v>0</v>
      </c>
    </row>
    <row r="53" spans="1:95" x14ac:dyDescent="0.35">
      <c r="A53" s="7"/>
      <c r="B53" s="8"/>
      <c r="C53" s="8"/>
      <c r="D53" s="8"/>
      <c r="E53" s="8"/>
      <c r="F53" s="10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N53" t="str">
        <f>LEFT(A53,7)</f>
        <v/>
      </c>
      <c r="CO53" s="1" t="str">
        <f t="shared" si="1"/>
        <v/>
      </c>
      <c r="CP53" s="1">
        <f>IFERROR(C53,0)</f>
        <v>0</v>
      </c>
      <c r="CQ53" s="1">
        <f>IF(Tabela1[[#This Row],[SITUAÇÃO]]="Aprovado",CP53,0)</f>
        <v>0</v>
      </c>
    </row>
    <row r="54" spans="1:95" ht="15" customHeight="1" x14ac:dyDescent="0.35">
      <c r="A54" s="7"/>
      <c r="B54" s="8"/>
      <c r="C54" s="8"/>
      <c r="D54" s="8"/>
      <c r="E54" s="8"/>
      <c r="F54" s="9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N54" t="str">
        <f>LEFT(A54,7)</f>
        <v/>
      </c>
      <c r="CO54" s="1" t="str">
        <f t="shared" si="1"/>
        <v/>
      </c>
      <c r="CP54" s="1">
        <f>IFERROR(C54,0)</f>
        <v>0</v>
      </c>
      <c r="CQ54" s="1">
        <f>IF(Tabela1[[#This Row],[SITUAÇÃO]]="Aprovado",CP54,0)</f>
        <v>0</v>
      </c>
    </row>
    <row r="55" spans="1:95" ht="15" customHeight="1" x14ac:dyDescent="0.35">
      <c r="A55" s="7"/>
      <c r="B55" s="8"/>
      <c r="C55" s="8"/>
      <c r="D55" s="8"/>
      <c r="E55" s="8"/>
      <c r="F55" s="10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N55" t="str">
        <f>LEFT(A55,7)</f>
        <v/>
      </c>
      <c r="CO55" s="1" t="str">
        <f t="shared" si="1"/>
        <v/>
      </c>
      <c r="CP55" s="1">
        <f>IFERROR(C55,0)</f>
        <v>0</v>
      </c>
      <c r="CQ55" s="1">
        <f>IF(Tabela1[[#This Row],[SITUAÇÃO]]="Aprovado",CP55,0)</f>
        <v>0</v>
      </c>
    </row>
    <row r="56" spans="1:95" ht="15" customHeight="1" x14ac:dyDescent="0.35">
      <c r="A56" s="7"/>
      <c r="B56" s="8"/>
      <c r="C56" s="8"/>
      <c r="D56" s="8"/>
      <c r="E56" s="8"/>
      <c r="F56" s="10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N56" t="str">
        <f>LEFT(A56,7)</f>
        <v/>
      </c>
      <c r="CO56" s="1" t="str">
        <f t="shared" si="1"/>
        <v/>
      </c>
      <c r="CP56" s="1">
        <f>IFERROR(C56,0)</f>
        <v>0</v>
      </c>
      <c r="CQ56" s="1">
        <f>IF(Tabela1[[#This Row],[SITUAÇÃO]]="Aprovado",CP56,0)</f>
        <v>0</v>
      </c>
    </row>
    <row r="57" spans="1:95" ht="15" customHeight="1" x14ac:dyDescent="0.35">
      <c r="A57" s="7"/>
      <c r="B57" s="8"/>
      <c r="C57" s="8"/>
      <c r="D57" s="8"/>
      <c r="E57" s="8"/>
      <c r="F57" s="10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N57" t="str">
        <f>LEFT(A57,7)</f>
        <v/>
      </c>
      <c r="CO57" s="1" t="str">
        <f t="shared" si="1"/>
        <v/>
      </c>
      <c r="CP57" s="1">
        <f>IFERROR(C57,0)</f>
        <v>0</v>
      </c>
      <c r="CQ57" s="1">
        <f>IF(Tabela1[[#This Row],[SITUAÇÃO]]="Aprovado",CP57,0)</f>
        <v>0</v>
      </c>
    </row>
    <row r="58" spans="1:95" ht="15" customHeight="1" x14ac:dyDescent="0.35">
      <c r="A58" s="7"/>
      <c r="B58" s="8"/>
      <c r="C58" s="8"/>
      <c r="D58" s="8"/>
      <c r="E58" s="8"/>
      <c r="F58" s="10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N58" t="str">
        <f>LEFT(A58,7)</f>
        <v/>
      </c>
      <c r="CO58" s="1" t="str">
        <f t="shared" si="1"/>
        <v/>
      </c>
      <c r="CP58" s="1">
        <f>IFERROR(C58,0)</f>
        <v>0</v>
      </c>
      <c r="CQ58" s="1">
        <f>IF(Tabela1[[#This Row],[SITUAÇÃO]]="Aprovado",CP58,0)</f>
        <v>0</v>
      </c>
    </row>
    <row r="59" spans="1:95" ht="15" customHeight="1" x14ac:dyDescent="0.35">
      <c r="A59" s="7"/>
      <c r="B59" s="8"/>
      <c r="C59" s="8"/>
      <c r="D59" s="8"/>
      <c r="E59" s="8"/>
      <c r="F59" s="9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N59" t="str">
        <f>LEFT(A59,7)</f>
        <v/>
      </c>
      <c r="CO59" s="1" t="str">
        <f t="shared" si="1"/>
        <v/>
      </c>
      <c r="CP59" s="1">
        <f>IFERROR(C59,0)</f>
        <v>0</v>
      </c>
      <c r="CQ59" s="1">
        <f>IF(Tabela1[[#This Row],[SITUAÇÃO]]="Aprovado",CP59,0)</f>
        <v>0</v>
      </c>
    </row>
    <row r="60" spans="1:95" ht="15" customHeight="1" x14ac:dyDescent="0.35">
      <c r="A60" s="7"/>
      <c r="B60" s="8"/>
      <c r="C60" s="8"/>
      <c r="D60" s="8"/>
      <c r="E60" s="8"/>
      <c r="F60" s="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N60" t="str">
        <f>LEFT(A60,7)</f>
        <v/>
      </c>
      <c r="CO60" s="1" t="str">
        <f t="shared" si="1"/>
        <v/>
      </c>
      <c r="CP60" s="1">
        <f>IFERROR(C60,0)</f>
        <v>0</v>
      </c>
      <c r="CQ60" s="1">
        <f>IF(Tabela1[[#This Row],[SITUAÇÃO]]="Aprovado",CP60,0)</f>
        <v>0</v>
      </c>
    </row>
    <row r="61" spans="1:95" ht="15" customHeight="1" x14ac:dyDescent="0.35">
      <c r="A61" s="7"/>
      <c r="B61" s="8"/>
      <c r="C61" s="8"/>
      <c r="D61" s="8"/>
      <c r="E61" s="8"/>
      <c r="F61" s="10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N61" t="str">
        <f>LEFT(A61,7)</f>
        <v/>
      </c>
      <c r="CO61" s="1" t="str">
        <f t="shared" si="1"/>
        <v/>
      </c>
      <c r="CP61" s="1">
        <f>IFERROR(C61,0)</f>
        <v>0</v>
      </c>
      <c r="CQ61" s="1">
        <f>IF(Tabela1[[#This Row],[SITUAÇÃO]]="Aprovado",CP61,0)</f>
        <v>0</v>
      </c>
    </row>
    <row r="62" spans="1:95" ht="15" customHeight="1" x14ac:dyDescent="0.35">
      <c r="A62" s="7"/>
      <c r="B62" s="8"/>
      <c r="C62" s="8"/>
      <c r="D62" s="8"/>
      <c r="E62" s="8"/>
      <c r="F62" s="9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N62" t="str">
        <f>LEFT(A62,7)</f>
        <v/>
      </c>
      <c r="CO62" s="1" t="str">
        <f t="shared" si="1"/>
        <v/>
      </c>
      <c r="CP62" s="1">
        <f>IFERROR(C62,0)</f>
        <v>0</v>
      </c>
      <c r="CQ62" s="1">
        <f>IF(Tabela1[[#This Row],[SITUAÇÃO]]="Aprovado",CP62,0)</f>
        <v>0</v>
      </c>
    </row>
    <row r="63" spans="1:95" ht="15" customHeight="1" x14ac:dyDescent="0.35">
      <c r="A63" s="7"/>
      <c r="B63" s="8"/>
      <c r="C63" s="8"/>
      <c r="D63" s="8"/>
      <c r="E63" s="8"/>
      <c r="F63" s="10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N63" t="str">
        <f>LEFT(A63,7)</f>
        <v/>
      </c>
      <c r="CO63" s="1" t="str">
        <f t="shared" si="1"/>
        <v/>
      </c>
      <c r="CP63" s="1">
        <f>IFERROR(C63,0)</f>
        <v>0</v>
      </c>
      <c r="CQ63" s="1">
        <f>IF(Tabela1[[#This Row],[SITUAÇÃO]]="Aprovado",CP63,0)</f>
        <v>0</v>
      </c>
    </row>
    <row r="64" spans="1:95" ht="15" customHeight="1" x14ac:dyDescent="0.35">
      <c r="A64" s="7"/>
      <c r="B64" s="8"/>
      <c r="C64" s="8"/>
      <c r="D64" s="8"/>
      <c r="E64" s="8"/>
      <c r="F64" s="10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N64" t="str">
        <f>LEFT(A64,7)</f>
        <v/>
      </c>
      <c r="CO64" s="1" t="str">
        <f t="shared" si="1"/>
        <v/>
      </c>
      <c r="CP64" s="1">
        <f>IFERROR(C64,0)</f>
        <v>0</v>
      </c>
      <c r="CQ64" s="1">
        <f>IF(Tabela1[[#This Row],[SITUAÇÃO]]="Aprovado",CP64,0)</f>
        <v>0</v>
      </c>
    </row>
    <row r="65" spans="1:95" ht="15" customHeight="1" x14ac:dyDescent="0.35">
      <c r="A65" s="7"/>
      <c r="B65" s="8"/>
      <c r="C65" s="8"/>
      <c r="D65" s="8"/>
      <c r="E65" s="8"/>
      <c r="F65" s="9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N65" t="str">
        <f>LEFT(A65,7)</f>
        <v/>
      </c>
      <c r="CO65" s="1" t="str">
        <f t="shared" si="1"/>
        <v/>
      </c>
      <c r="CP65" s="1">
        <f>IFERROR(C65,0)</f>
        <v>0</v>
      </c>
      <c r="CQ65" s="1">
        <f>IF(Tabela1[[#This Row],[SITUAÇÃO]]="Aprovado",CP65,0)</f>
        <v>0</v>
      </c>
    </row>
    <row r="66" spans="1:95" ht="15" customHeight="1" x14ac:dyDescent="0.35">
      <c r="A66" s="7"/>
      <c r="B66" s="8"/>
      <c r="C66" s="8"/>
      <c r="D66" s="8"/>
      <c r="E66" s="8"/>
      <c r="F66" s="10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N66" t="str">
        <f>LEFT(A66,7)</f>
        <v/>
      </c>
      <c r="CO66" s="1" t="str">
        <f t="shared" si="1"/>
        <v/>
      </c>
      <c r="CP66" s="1">
        <f>IFERROR(C66,0)</f>
        <v>0</v>
      </c>
      <c r="CQ66" s="1">
        <f>IF(Tabela1[[#This Row],[SITUAÇÃO]]="Aprovado",CP66,0)</f>
        <v>0</v>
      </c>
    </row>
    <row r="67" spans="1:95" ht="15" customHeight="1" x14ac:dyDescent="0.35">
      <c r="A67" s="7"/>
      <c r="B67" s="8"/>
      <c r="C67" s="8"/>
      <c r="D67" s="8"/>
      <c r="E67" s="8"/>
      <c r="F67" s="10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N67" t="str">
        <f>LEFT(A67,7)</f>
        <v/>
      </c>
      <c r="CO67" s="1" t="str">
        <f t="shared" si="1"/>
        <v/>
      </c>
      <c r="CP67" s="1">
        <f>IFERROR(C67,0)</f>
        <v>0</v>
      </c>
      <c r="CQ67" s="1">
        <f>IF(Tabela1[[#This Row],[SITUAÇÃO]]="Aprovado",CP67,0)</f>
        <v>0</v>
      </c>
    </row>
    <row r="68" spans="1:95" ht="15" customHeight="1" x14ac:dyDescent="0.35">
      <c r="A68" s="7"/>
      <c r="B68" s="8"/>
      <c r="C68" s="8"/>
      <c r="D68" s="8"/>
      <c r="E68" s="8"/>
      <c r="F68" s="10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N68" t="str">
        <f>LEFT(A68,7)</f>
        <v/>
      </c>
      <c r="CO68" s="1" t="str">
        <f t="shared" si="1"/>
        <v/>
      </c>
      <c r="CP68" s="1">
        <f>IFERROR(C68,0)</f>
        <v>0</v>
      </c>
      <c r="CQ68" s="1">
        <f>IF(Tabela1[[#This Row],[SITUAÇÃO]]="Aprovado",CP68,0)</f>
        <v>0</v>
      </c>
    </row>
    <row r="69" spans="1:95" ht="15" customHeight="1" x14ac:dyDescent="0.35">
      <c r="A69" s="7"/>
      <c r="B69" s="8"/>
      <c r="C69" s="8"/>
      <c r="D69" s="8"/>
      <c r="E69" s="8"/>
      <c r="F69" s="6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N69" t="str">
        <f>LEFT(A69,7)</f>
        <v/>
      </c>
      <c r="CO69" s="1" t="str">
        <f t="shared" si="1"/>
        <v/>
      </c>
      <c r="CP69" s="1">
        <f>IFERROR(C69,0)</f>
        <v>0</v>
      </c>
      <c r="CQ69" s="1">
        <f>IF(Tabela1[[#This Row],[SITUAÇÃO]]="Aprovado",CP69,0)</f>
        <v>0</v>
      </c>
    </row>
    <row r="70" spans="1:95" ht="15" customHeight="1" x14ac:dyDescent="0.35">
      <c r="A70" s="7"/>
      <c r="B70" s="8"/>
      <c r="C70" s="8"/>
      <c r="D70" s="8"/>
      <c r="E70" s="8"/>
      <c r="F70" s="6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N70" t="str">
        <f>LEFT(A70,7)</f>
        <v/>
      </c>
      <c r="CO70" s="1" t="str">
        <f t="shared" si="1"/>
        <v/>
      </c>
      <c r="CP70" s="1">
        <f>IFERROR(C70,0)</f>
        <v>0</v>
      </c>
      <c r="CQ70" s="1">
        <f>IF(Tabela1[[#This Row],[SITUAÇÃO]]="Aprovado",CP70,0)</f>
        <v>0</v>
      </c>
    </row>
    <row r="71" spans="1:95" ht="15" customHeight="1" x14ac:dyDescent="0.35">
      <c r="A71" s="7"/>
      <c r="B71" s="8"/>
      <c r="C71" s="8"/>
      <c r="D71" s="8"/>
      <c r="E71" s="8"/>
      <c r="F71" s="6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N71" t="str">
        <f>LEFT(A71,7)</f>
        <v/>
      </c>
      <c r="CO71" s="1" t="str">
        <f t="shared" si="1"/>
        <v/>
      </c>
      <c r="CP71" s="1">
        <f>IFERROR(C71,0)</f>
        <v>0</v>
      </c>
      <c r="CQ71" s="1">
        <f>IF(Tabela1[[#This Row],[SITUAÇÃO]]="Aprovado",CP71,0)</f>
        <v>0</v>
      </c>
    </row>
    <row r="72" spans="1:95" ht="15" customHeight="1" x14ac:dyDescent="0.35">
      <c r="A72" s="7"/>
      <c r="B72" s="8"/>
      <c r="C72" s="8"/>
      <c r="D72" s="8"/>
      <c r="E72" s="8"/>
      <c r="F72" s="6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N72" t="str">
        <f>LEFT(A72,7)</f>
        <v/>
      </c>
      <c r="CO72" s="1" t="str">
        <f t="shared" si="1"/>
        <v/>
      </c>
      <c r="CP72" s="1">
        <f>IFERROR(C72,0)</f>
        <v>0</v>
      </c>
      <c r="CQ72" s="1">
        <f>IF(Tabela1[[#This Row],[SITUAÇÃO]]="Aprovado",CP72,0)</f>
        <v>0</v>
      </c>
    </row>
    <row r="73" spans="1:95" ht="15" customHeight="1" x14ac:dyDescent="0.35">
      <c r="A73" s="7"/>
      <c r="B73" s="8"/>
      <c r="C73" s="8"/>
      <c r="D73" s="8"/>
      <c r="E73" s="8"/>
      <c r="F73" s="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N73" t="str">
        <f>LEFT(A73,7)</f>
        <v/>
      </c>
      <c r="CO73" s="1" t="str">
        <f t="shared" si="1"/>
        <v/>
      </c>
      <c r="CP73" s="1">
        <f>IFERROR(C73,0)</f>
        <v>0</v>
      </c>
      <c r="CQ73" s="1">
        <f>IF(Tabela1[[#This Row],[SITUAÇÃO]]="Aprovado",CP73,0)</f>
        <v>0</v>
      </c>
    </row>
    <row r="74" spans="1:95" ht="15" customHeight="1" x14ac:dyDescent="0.35">
      <c r="A74" s="7"/>
      <c r="B74" s="8"/>
      <c r="C74" s="8"/>
      <c r="D74" s="8"/>
      <c r="E74" s="8"/>
      <c r="F74" s="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N74" t="str">
        <f>LEFT(A74,7)</f>
        <v/>
      </c>
      <c r="CO74" s="1" t="str">
        <f t="shared" si="1"/>
        <v/>
      </c>
      <c r="CP74" s="1">
        <f>IFERROR(C74,0)</f>
        <v>0</v>
      </c>
      <c r="CQ74" s="1">
        <f>IF(Tabela1[[#This Row],[SITUAÇÃO]]="Aprovado",CP74,0)</f>
        <v>0</v>
      </c>
    </row>
    <row r="75" spans="1:95" ht="15" customHeight="1" x14ac:dyDescent="0.35">
      <c r="A75" s="7"/>
      <c r="B75" s="8"/>
      <c r="C75" s="8"/>
      <c r="D75" s="8"/>
      <c r="E75" s="8"/>
      <c r="F75" s="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N75" t="str">
        <f>LEFT(A75,7)</f>
        <v/>
      </c>
      <c r="CO75" s="1" t="str">
        <f t="shared" si="1"/>
        <v/>
      </c>
      <c r="CP75" s="1">
        <f>IFERROR(C75,0)</f>
        <v>0</v>
      </c>
      <c r="CQ75" s="1">
        <f>IF(Tabela1[[#This Row],[SITUAÇÃO]]="Aprovado",CP75,0)</f>
        <v>0</v>
      </c>
    </row>
    <row r="76" spans="1:95" ht="15" customHeight="1" x14ac:dyDescent="0.35">
      <c r="A76" s="7"/>
      <c r="B76" s="8"/>
      <c r="C76" s="8"/>
      <c r="D76" s="8"/>
      <c r="E76" s="8"/>
      <c r="F76" s="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N76" t="str">
        <f>LEFT(A76,7)</f>
        <v/>
      </c>
      <c r="CO76" s="1" t="str">
        <f t="shared" si="1"/>
        <v/>
      </c>
      <c r="CP76" s="1">
        <f>IFERROR(C76,0)</f>
        <v>0</v>
      </c>
      <c r="CQ76" s="1">
        <f>IF(Tabela1[[#This Row],[SITUAÇÃO]]="Aprovado",CP76,0)</f>
        <v>0</v>
      </c>
    </row>
    <row r="77" spans="1:95" ht="15" customHeight="1" x14ac:dyDescent="0.35">
      <c r="A77" s="11"/>
      <c r="B77" s="12"/>
      <c r="C77" s="12"/>
      <c r="D77" s="12"/>
      <c r="E77" s="8"/>
      <c r="F77" s="6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N77" t="str">
        <f>LEFT(A77,7)</f>
        <v/>
      </c>
      <c r="CO77" s="1" t="str">
        <f t="shared" si="1"/>
        <v/>
      </c>
      <c r="CP77" s="1">
        <f>IFERROR(C77,0)</f>
        <v>0</v>
      </c>
      <c r="CQ77" s="1">
        <f>IF(Tabela1[[#This Row],[SITUAÇÃO]]="Aprovado",CP77,0)</f>
        <v>0</v>
      </c>
    </row>
    <row r="78" spans="1:95" ht="15" customHeight="1" x14ac:dyDescent="0.35">
      <c r="A78" s="11"/>
      <c r="B78" s="12"/>
      <c r="C78" s="12"/>
      <c r="D78" s="12"/>
      <c r="E78" s="8"/>
      <c r="F78" s="6"/>
      <c r="CN78" t="str">
        <f>LEFT(A78,7)</f>
        <v/>
      </c>
      <c r="CO78" s="1" t="str">
        <f t="shared" si="1"/>
        <v/>
      </c>
      <c r="CP78" s="1">
        <f>IFERROR(C78,0)</f>
        <v>0</v>
      </c>
      <c r="CQ78" s="1">
        <f>IF(Tabela1[[#This Row],[SITUAÇÃO]]="Aprovado",CP78,0)</f>
        <v>0</v>
      </c>
    </row>
    <row r="79" spans="1:95" ht="15" customHeight="1" x14ac:dyDescent="0.35">
      <c r="A79" s="11"/>
      <c r="B79" s="12"/>
      <c r="C79" s="12"/>
      <c r="D79" s="12"/>
      <c r="E79" s="8"/>
      <c r="F79" s="6"/>
      <c r="CN79" t="str">
        <f>LEFT(A79,7)</f>
        <v/>
      </c>
      <c r="CO79" s="1" t="str">
        <f t="shared" si="1"/>
        <v/>
      </c>
      <c r="CP79" s="1">
        <f>IFERROR(C79,0)</f>
        <v>0</v>
      </c>
      <c r="CQ79" s="1">
        <f>IF(Tabela1[[#This Row],[SITUAÇÃO]]="Aprovado",CP79,0)</f>
        <v>0</v>
      </c>
    </row>
    <row r="80" spans="1:95" ht="15" customHeight="1" x14ac:dyDescent="0.35">
      <c r="A80" s="11"/>
      <c r="B80" s="12"/>
      <c r="C80" s="12"/>
      <c r="D80" s="12"/>
      <c r="E80" s="8"/>
      <c r="F80" s="6"/>
      <c r="CN80" t="str">
        <f>LEFT(A80,7)</f>
        <v/>
      </c>
      <c r="CO80" s="1" t="str">
        <f t="shared" si="1"/>
        <v/>
      </c>
      <c r="CP80" s="1">
        <f>IFERROR(C80,0)</f>
        <v>0</v>
      </c>
      <c r="CQ80" s="1">
        <f>IF(Tabela1[[#This Row],[SITUAÇÃO]]="Aprovado",CP80,0)</f>
        <v>0</v>
      </c>
    </row>
    <row r="81" spans="1:95" ht="15" customHeight="1" x14ac:dyDescent="0.35">
      <c r="A81" s="11"/>
      <c r="B81" s="12"/>
      <c r="C81" s="12"/>
      <c r="D81" s="12"/>
      <c r="E81" s="8"/>
      <c r="F81" s="6"/>
      <c r="CN81" t="str">
        <f>LEFT(A81,7)</f>
        <v/>
      </c>
      <c r="CO81" s="1" t="str">
        <f t="shared" si="1"/>
        <v/>
      </c>
      <c r="CP81" s="1">
        <f>IFERROR(C81,0)</f>
        <v>0</v>
      </c>
      <c r="CQ81" s="1">
        <f>IF(Tabela1[[#This Row],[SITUAÇÃO]]="Aprovado",CP81,0)</f>
        <v>0</v>
      </c>
    </row>
    <row r="82" spans="1:95" x14ac:dyDescent="0.35">
      <c r="A82" s="11"/>
      <c r="B82" s="12"/>
      <c r="C82" s="12"/>
      <c r="D82" s="12"/>
      <c r="E82" s="8"/>
      <c r="F82" s="6"/>
      <c r="CN82" t="str">
        <f>LEFT(A82,7)</f>
        <v/>
      </c>
      <c r="CO82" s="1" t="str">
        <f t="shared" si="1"/>
        <v/>
      </c>
      <c r="CP82" s="1">
        <f>IFERROR(C82,0)</f>
        <v>0</v>
      </c>
      <c r="CQ82" s="1">
        <f>IF(Tabela1[[#This Row],[SITUAÇÃO]]="Aprovado",CP82,0)</f>
        <v>0</v>
      </c>
    </row>
    <row r="83" spans="1:95" x14ac:dyDescent="0.35">
      <c r="A83" s="11"/>
      <c r="B83" s="12"/>
      <c r="C83" s="12"/>
      <c r="D83" s="12"/>
      <c r="E83" s="8"/>
      <c r="F83" s="6"/>
      <c r="CN83" t="str">
        <f>LEFT(A83,7)</f>
        <v/>
      </c>
      <c r="CO83" s="1" t="str">
        <f t="shared" si="1"/>
        <v/>
      </c>
      <c r="CP83" s="1">
        <f>IFERROR(C83,0)</f>
        <v>0</v>
      </c>
      <c r="CQ83" s="1">
        <f>IF(Tabela1[[#This Row],[SITUAÇÃO]]="Aprovado",CP83,0)</f>
        <v>0</v>
      </c>
    </row>
    <row r="84" spans="1:95" x14ac:dyDescent="0.35">
      <c r="A84" s="11"/>
      <c r="B84" s="12"/>
      <c r="C84" s="12"/>
      <c r="D84" s="12"/>
      <c r="E84" s="8"/>
      <c r="F84" s="6"/>
      <c r="CN84" t="str">
        <f>LEFT(A84,7)</f>
        <v/>
      </c>
      <c r="CO84" s="1" t="str">
        <f t="shared" si="1"/>
        <v/>
      </c>
      <c r="CP84" s="1">
        <f>IFERROR(C84,0)</f>
        <v>0</v>
      </c>
      <c r="CQ84" s="1">
        <f>IF(Tabela1[[#This Row],[SITUAÇÃO]]="Aprovado",CP84,0)</f>
        <v>0</v>
      </c>
    </row>
    <row r="85" spans="1:95" x14ac:dyDescent="0.35">
      <c r="A85" s="11"/>
      <c r="B85" s="12"/>
      <c r="C85" s="12"/>
      <c r="D85" s="12"/>
      <c r="E85" s="8"/>
      <c r="F85" s="6"/>
      <c r="CN85" t="str">
        <f>LEFT(A85,7)</f>
        <v/>
      </c>
      <c r="CO85" s="1" t="str">
        <f t="shared" ref="CO85:CO148" si="2">LEFT(CN85,2)</f>
        <v/>
      </c>
      <c r="CP85" s="1">
        <f>IFERROR(C85,0)</f>
        <v>0</v>
      </c>
      <c r="CQ85" s="1">
        <f>IF(Tabela1[[#This Row],[SITUAÇÃO]]="Aprovado",CP85,0)</f>
        <v>0</v>
      </c>
    </row>
    <row r="86" spans="1:95" x14ac:dyDescent="0.35">
      <c r="A86" s="11"/>
      <c r="B86" s="12"/>
      <c r="C86" s="12"/>
      <c r="D86" s="12"/>
      <c r="E86" s="8"/>
      <c r="F86" s="6"/>
      <c r="CN86" t="str">
        <f>LEFT(A86,7)</f>
        <v/>
      </c>
      <c r="CO86" s="1" t="str">
        <f t="shared" si="2"/>
        <v/>
      </c>
      <c r="CP86" s="1">
        <f>IFERROR(C86,0)</f>
        <v>0</v>
      </c>
      <c r="CQ86" s="1">
        <f>IF(Tabela1[[#This Row],[SITUAÇÃO]]="Aprovado",CP86,0)</f>
        <v>0</v>
      </c>
    </row>
    <row r="87" spans="1:95" x14ac:dyDescent="0.35">
      <c r="A87" s="11"/>
      <c r="B87" s="12"/>
      <c r="C87" s="12"/>
      <c r="D87" s="12"/>
      <c r="E87" s="8"/>
      <c r="F87" s="6"/>
      <c r="CN87" t="str">
        <f>LEFT(A87,7)</f>
        <v/>
      </c>
      <c r="CO87" s="1" t="str">
        <f t="shared" si="2"/>
        <v/>
      </c>
      <c r="CP87" s="1">
        <f>IFERROR(C87,0)</f>
        <v>0</v>
      </c>
      <c r="CQ87" s="1">
        <f>IF(Tabela1[[#This Row],[SITUAÇÃO]]="Aprovado",CP87,0)</f>
        <v>0</v>
      </c>
    </row>
    <row r="88" spans="1:95" x14ac:dyDescent="0.35">
      <c r="A88" s="11"/>
      <c r="B88" s="12"/>
      <c r="C88" s="12"/>
      <c r="D88" s="12"/>
      <c r="E88" s="8"/>
      <c r="F88" s="6"/>
      <c r="CN88" t="str">
        <f>LEFT(A88,7)</f>
        <v/>
      </c>
      <c r="CO88" s="1" t="str">
        <f t="shared" si="2"/>
        <v/>
      </c>
      <c r="CP88" s="1">
        <f>IFERROR(C88,0)</f>
        <v>0</v>
      </c>
      <c r="CQ88" s="1">
        <f>IF(Tabela1[[#This Row],[SITUAÇÃO]]="Aprovado",CP88,0)</f>
        <v>0</v>
      </c>
    </row>
    <row r="89" spans="1:95" x14ac:dyDescent="0.35">
      <c r="A89" s="11"/>
      <c r="B89" s="12"/>
      <c r="C89" s="12"/>
      <c r="D89" s="12"/>
      <c r="E89" s="8"/>
      <c r="F89" s="6"/>
      <c r="CN89" t="str">
        <f>LEFT(A89,7)</f>
        <v/>
      </c>
      <c r="CO89" s="1" t="str">
        <f t="shared" si="2"/>
        <v/>
      </c>
      <c r="CP89" s="1">
        <f>IFERROR(C89,0)</f>
        <v>0</v>
      </c>
      <c r="CQ89" s="1">
        <f>IF(Tabela1[[#This Row],[SITUAÇÃO]]="Aprovado",CP89,0)</f>
        <v>0</v>
      </c>
    </row>
    <row r="90" spans="1:95" x14ac:dyDescent="0.35">
      <c r="A90" s="11"/>
      <c r="B90" s="12"/>
      <c r="C90" s="12"/>
      <c r="D90" s="12"/>
      <c r="E90" s="8"/>
      <c r="F90" s="6"/>
      <c r="CN90" t="str">
        <f>LEFT(A90,7)</f>
        <v/>
      </c>
      <c r="CO90" s="1" t="str">
        <f t="shared" si="2"/>
        <v/>
      </c>
      <c r="CP90" s="1">
        <f>IFERROR(C90,0)</f>
        <v>0</v>
      </c>
      <c r="CQ90" s="1">
        <f>IF(Tabela1[[#This Row],[SITUAÇÃO]]="Aprovado",CP90,0)</f>
        <v>0</v>
      </c>
    </row>
    <row r="91" spans="1:95" x14ac:dyDescent="0.35">
      <c r="A91" s="11"/>
      <c r="B91" s="12"/>
      <c r="C91" s="12"/>
      <c r="D91" s="12"/>
      <c r="E91" s="8"/>
      <c r="F91" s="6"/>
      <c r="CN91" t="str">
        <f>LEFT(A91,7)</f>
        <v/>
      </c>
      <c r="CO91" s="1" t="str">
        <f t="shared" si="2"/>
        <v/>
      </c>
      <c r="CP91" s="1">
        <f>IFERROR(C91,0)</f>
        <v>0</v>
      </c>
      <c r="CQ91" s="1">
        <f>IF(Tabela1[[#This Row],[SITUAÇÃO]]="Aprovado",CP91,0)</f>
        <v>0</v>
      </c>
    </row>
    <row r="92" spans="1:95" x14ac:dyDescent="0.35">
      <c r="A92" s="11"/>
      <c r="B92" s="12"/>
      <c r="C92" s="12"/>
      <c r="D92" s="12"/>
      <c r="E92" s="8"/>
      <c r="F92" s="6"/>
      <c r="CN92" t="str">
        <f>LEFT(A92,7)</f>
        <v/>
      </c>
      <c r="CO92" s="1" t="str">
        <f t="shared" si="2"/>
        <v/>
      </c>
      <c r="CP92" s="1">
        <f>IFERROR(C92,0)</f>
        <v>0</v>
      </c>
      <c r="CQ92" s="1">
        <f>IF(Tabela1[[#This Row],[SITUAÇÃO]]="Aprovado",CP92,0)</f>
        <v>0</v>
      </c>
    </row>
    <row r="93" spans="1:95" x14ac:dyDescent="0.35">
      <c r="A93" s="11"/>
      <c r="B93" s="12"/>
      <c r="C93" s="12"/>
      <c r="D93" s="12"/>
      <c r="E93" s="8"/>
      <c r="F93" s="6"/>
      <c r="CN93" t="str">
        <f>LEFT(A93,7)</f>
        <v/>
      </c>
      <c r="CO93" s="1" t="str">
        <f t="shared" si="2"/>
        <v/>
      </c>
      <c r="CP93" s="1">
        <f>IFERROR(C93,0)</f>
        <v>0</v>
      </c>
      <c r="CQ93" s="1">
        <f>IF(Tabela1[[#This Row],[SITUAÇÃO]]="Aprovado",CP93,0)</f>
        <v>0</v>
      </c>
    </row>
    <row r="94" spans="1:95" x14ac:dyDescent="0.35">
      <c r="A94" s="11"/>
      <c r="B94" s="12"/>
      <c r="C94" s="12"/>
      <c r="D94" s="12"/>
      <c r="E94" s="8"/>
      <c r="F94" s="6"/>
      <c r="CN94" t="str">
        <f>LEFT(A94,7)</f>
        <v/>
      </c>
      <c r="CO94" s="1" t="str">
        <f t="shared" si="2"/>
        <v/>
      </c>
      <c r="CP94" s="1">
        <f>IFERROR(C94,0)</f>
        <v>0</v>
      </c>
      <c r="CQ94" s="1">
        <f>IF(Tabela1[[#This Row],[SITUAÇÃO]]="Aprovado",CP94,0)</f>
        <v>0</v>
      </c>
    </row>
    <row r="95" spans="1:95" x14ac:dyDescent="0.35">
      <c r="A95" s="11"/>
      <c r="B95" s="12"/>
      <c r="C95" s="12"/>
      <c r="D95" s="12"/>
      <c r="E95" s="8"/>
      <c r="F95" s="6"/>
      <c r="CN95" t="str">
        <f>LEFT(A95,7)</f>
        <v/>
      </c>
      <c r="CO95" s="1" t="str">
        <f t="shared" si="2"/>
        <v/>
      </c>
      <c r="CP95" s="1">
        <f>IFERROR(C95,0)</f>
        <v>0</v>
      </c>
      <c r="CQ95" s="1">
        <f>IF(Tabela1[[#This Row],[SITUAÇÃO]]="Aprovado",CP95,0)</f>
        <v>0</v>
      </c>
    </row>
    <row r="96" spans="1:95" x14ac:dyDescent="0.35">
      <c r="A96" s="11"/>
      <c r="B96" s="12"/>
      <c r="C96" s="12"/>
      <c r="D96" s="12"/>
      <c r="E96" s="8"/>
      <c r="F96" s="6"/>
      <c r="CN96" t="str">
        <f>LEFT(A96,7)</f>
        <v/>
      </c>
      <c r="CO96" s="1" t="str">
        <f t="shared" si="2"/>
        <v/>
      </c>
      <c r="CP96" s="1">
        <f>IFERROR(C96,0)</f>
        <v>0</v>
      </c>
      <c r="CQ96" s="1">
        <f>IF(Tabela1[[#This Row],[SITUAÇÃO]]="Aprovado",CP96,0)</f>
        <v>0</v>
      </c>
    </row>
    <row r="97" spans="1:95" x14ac:dyDescent="0.35">
      <c r="A97" s="11"/>
      <c r="B97" s="12"/>
      <c r="C97" s="12"/>
      <c r="D97" s="12"/>
      <c r="E97" s="8"/>
      <c r="F97" s="6"/>
      <c r="CN97" t="str">
        <f>LEFT(A97,7)</f>
        <v/>
      </c>
      <c r="CO97" s="1" t="str">
        <f t="shared" si="2"/>
        <v/>
      </c>
      <c r="CP97" s="1">
        <f>IFERROR(C97,0)</f>
        <v>0</v>
      </c>
      <c r="CQ97" s="1">
        <f>IF(Tabela1[[#This Row],[SITUAÇÃO]]="Aprovado",CP97,0)</f>
        <v>0</v>
      </c>
    </row>
    <row r="98" spans="1:95" x14ac:dyDescent="0.35">
      <c r="A98" s="11"/>
      <c r="B98" s="12"/>
      <c r="C98" s="12"/>
      <c r="D98" s="12"/>
      <c r="E98" s="8"/>
      <c r="F98" s="6"/>
      <c r="CN98" t="str">
        <f>LEFT(A98,7)</f>
        <v/>
      </c>
      <c r="CO98" s="1" t="str">
        <f t="shared" si="2"/>
        <v/>
      </c>
      <c r="CP98" s="1">
        <f>IFERROR(C98,0)</f>
        <v>0</v>
      </c>
      <c r="CQ98" s="1">
        <f>IF(Tabela1[[#This Row],[SITUAÇÃO]]="Aprovado",CP98,0)</f>
        <v>0</v>
      </c>
    </row>
    <row r="99" spans="1:95" x14ac:dyDescent="0.35">
      <c r="A99" s="11"/>
      <c r="B99" s="12"/>
      <c r="C99" s="12"/>
      <c r="D99" s="12"/>
      <c r="E99" s="8"/>
      <c r="F99" s="6"/>
      <c r="CN99" t="str">
        <f>LEFT(A99,7)</f>
        <v/>
      </c>
      <c r="CO99" s="1" t="str">
        <f t="shared" si="2"/>
        <v/>
      </c>
      <c r="CP99" s="1">
        <f>IFERROR(C99,0)</f>
        <v>0</v>
      </c>
      <c r="CQ99" s="1">
        <f>IF(Tabela1[[#This Row],[SITUAÇÃO]]="Aprovado",CP99,0)</f>
        <v>0</v>
      </c>
    </row>
    <row r="100" spans="1:95" x14ac:dyDescent="0.35">
      <c r="A100" s="11"/>
      <c r="B100" s="12"/>
      <c r="C100" s="12"/>
      <c r="D100" s="12"/>
      <c r="E100" s="8"/>
      <c r="F100" s="6"/>
      <c r="CN100" t="str">
        <f>LEFT(A100,7)</f>
        <v/>
      </c>
      <c r="CO100" s="1" t="str">
        <f t="shared" si="2"/>
        <v/>
      </c>
      <c r="CP100" s="1">
        <f>IFERROR(C100,0)</f>
        <v>0</v>
      </c>
      <c r="CQ100" s="1">
        <f>IF(Tabela1[[#This Row],[SITUAÇÃO]]="Aprovado",CP100,0)</f>
        <v>0</v>
      </c>
    </row>
    <row r="101" spans="1:95" x14ac:dyDescent="0.35">
      <c r="A101" s="11"/>
      <c r="B101" s="12"/>
      <c r="C101" s="12"/>
      <c r="D101" s="12"/>
      <c r="E101" s="8"/>
      <c r="F101" s="6"/>
      <c r="CN101" t="str">
        <f>LEFT(A101,7)</f>
        <v/>
      </c>
      <c r="CO101" s="1" t="str">
        <f t="shared" si="2"/>
        <v/>
      </c>
      <c r="CP101" s="1">
        <f>IFERROR(C101,0)</f>
        <v>0</v>
      </c>
      <c r="CQ101" s="1">
        <f>IF(Tabela1[[#This Row],[SITUAÇÃO]]="Aprovado",CP101,0)</f>
        <v>0</v>
      </c>
    </row>
    <row r="102" spans="1:95" x14ac:dyDescent="0.35">
      <c r="A102" s="11"/>
      <c r="B102" s="12"/>
      <c r="C102" s="12"/>
      <c r="D102" s="12"/>
      <c r="E102" s="8"/>
      <c r="F102" s="6"/>
      <c r="CN102" t="str">
        <f>LEFT(A102,7)</f>
        <v/>
      </c>
      <c r="CO102" s="1" t="str">
        <f t="shared" si="2"/>
        <v/>
      </c>
      <c r="CP102" s="1">
        <f>IFERROR(C102,0)</f>
        <v>0</v>
      </c>
      <c r="CQ102" s="1">
        <f>IF(Tabela1[[#This Row],[SITUAÇÃO]]="Aprovado",CP102,0)</f>
        <v>0</v>
      </c>
    </row>
    <row r="103" spans="1:95" x14ac:dyDescent="0.35">
      <c r="A103" s="11"/>
      <c r="B103" s="12"/>
      <c r="C103" s="12"/>
      <c r="D103" s="12"/>
      <c r="E103" s="8"/>
      <c r="F103" s="6"/>
      <c r="CN103" t="str">
        <f>LEFT(A103,7)</f>
        <v/>
      </c>
      <c r="CO103" s="1" t="str">
        <f t="shared" si="2"/>
        <v/>
      </c>
      <c r="CP103" s="1">
        <f>IFERROR(C103,0)</f>
        <v>0</v>
      </c>
      <c r="CQ103" s="1">
        <f>IF(Tabela1[[#This Row],[SITUAÇÃO]]="Aprovado",CP103,0)</f>
        <v>0</v>
      </c>
    </row>
    <row r="104" spans="1:95" x14ac:dyDescent="0.35">
      <c r="A104" s="11"/>
      <c r="B104" s="12"/>
      <c r="C104" s="12"/>
      <c r="D104" s="12"/>
      <c r="E104" s="8"/>
      <c r="F104" s="6"/>
      <c r="CN104" t="str">
        <f>LEFT(A104,7)</f>
        <v/>
      </c>
      <c r="CO104" s="1" t="str">
        <f t="shared" si="2"/>
        <v/>
      </c>
      <c r="CP104" s="1">
        <f>IFERROR(C104,0)</f>
        <v>0</v>
      </c>
      <c r="CQ104" s="1">
        <f>IF(Tabela1[[#This Row],[SITUAÇÃO]]="Aprovado",CP104,0)</f>
        <v>0</v>
      </c>
    </row>
    <row r="105" spans="1:95" x14ac:dyDescent="0.35">
      <c r="A105" s="11"/>
      <c r="B105" s="12"/>
      <c r="C105" s="12"/>
      <c r="D105" s="12"/>
      <c r="E105" s="8"/>
      <c r="F105" s="6"/>
      <c r="CN105" t="str">
        <f>LEFT(A105,7)</f>
        <v/>
      </c>
      <c r="CO105" s="1" t="str">
        <f t="shared" si="2"/>
        <v/>
      </c>
      <c r="CP105" s="1">
        <f>IFERROR(C105,0)</f>
        <v>0</v>
      </c>
      <c r="CQ105" s="1">
        <f>IF(Tabela1[[#This Row],[SITUAÇÃO]]="Aprovado",CP105,0)</f>
        <v>0</v>
      </c>
    </row>
    <row r="106" spans="1:95" ht="15" customHeight="1" x14ac:dyDescent="0.35">
      <c r="A106" s="11"/>
      <c r="B106" s="12"/>
      <c r="C106" s="12"/>
      <c r="D106" s="12"/>
      <c r="E106" s="8"/>
      <c r="F106" s="6"/>
      <c r="CN106" t="str">
        <f>LEFT(A106,7)</f>
        <v/>
      </c>
      <c r="CO106" s="1" t="str">
        <f t="shared" si="2"/>
        <v/>
      </c>
      <c r="CP106" s="1">
        <f>IFERROR(C106,0)</f>
        <v>0</v>
      </c>
      <c r="CQ106" s="1">
        <f>IF(Tabela1[[#This Row],[SITUAÇÃO]]="Aprovado",CP106,0)</f>
        <v>0</v>
      </c>
    </row>
    <row r="107" spans="1:95" x14ac:dyDescent="0.35">
      <c r="A107" s="11"/>
      <c r="B107" s="12"/>
      <c r="C107" s="12"/>
      <c r="D107" s="12"/>
      <c r="E107" s="8"/>
      <c r="F107" s="6"/>
      <c r="CN107" t="str">
        <f>LEFT(A107,7)</f>
        <v/>
      </c>
      <c r="CO107" s="1" t="str">
        <f t="shared" si="2"/>
        <v/>
      </c>
      <c r="CP107" s="1">
        <f>IFERROR(C107,0)</f>
        <v>0</v>
      </c>
      <c r="CQ107" s="1">
        <f>IF(Tabela1[[#This Row],[SITUAÇÃO]]="Aprovado",CP107,0)</f>
        <v>0</v>
      </c>
    </row>
    <row r="108" spans="1:95" ht="15" customHeight="1" x14ac:dyDescent="0.35">
      <c r="A108" s="11"/>
      <c r="B108" s="12"/>
      <c r="C108" s="12"/>
      <c r="D108" s="12"/>
      <c r="E108" s="8"/>
      <c r="F108" s="6"/>
      <c r="CN108" t="str">
        <f>LEFT(A108,7)</f>
        <v/>
      </c>
      <c r="CO108" s="1" t="str">
        <f t="shared" si="2"/>
        <v/>
      </c>
      <c r="CP108" s="1">
        <f>IFERROR(C108,0)</f>
        <v>0</v>
      </c>
      <c r="CQ108" s="1">
        <f>IF(Tabela1[[#This Row],[SITUAÇÃO]]="Aprovado",CP108,0)</f>
        <v>0</v>
      </c>
    </row>
    <row r="109" spans="1:95" ht="15" customHeight="1" x14ac:dyDescent="0.35">
      <c r="A109" s="11"/>
      <c r="B109" s="12"/>
      <c r="C109" s="12"/>
      <c r="D109" s="12"/>
      <c r="E109" s="8"/>
      <c r="F109" s="6"/>
      <c r="CN109" t="str">
        <f>LEFT(A109,7)</f>
        <v/>
      </c>
      <c r="CO109" s="1" t="str">
        <f t="shared" si="2"/>
        <v/>
      </c>
      <c r="CP109" s="1">
        <f>IFERROR(C109,0)</f>
        <v>0</v>
      </c>
      <c r="CQ109" s="1">
        <f>IF(Tabela1[[#This Row],[SITUAÇÃO]]="Aprovado",CP109,0)</f>
        <v>0</v>
      </c>
    </row>
    <row r="110" spans="1:95" ht="15" customHeight="1" x14ac:dyDescent="0.35">
      <c r="A110" s="11"/>
      <c r="B110" s="12"/>
      <c r="C110" s="12"/>
      <c r="D110" s="12"/>
      <c r="E110" s="8"/>
      <c r="F110" s="6"/>
      <c r="CN110" t="str">
        <f>LEFT(A110,7)</f>
        <v/>
      </c>
      <c r="CO110" s="1" t="str">
        <f t="shared" si="2"/>
        <v/>
      </c>
      <c r="CP110" s="1">
        <f>IFERROR(C110,0)</f>
        <v>0</v>
      </c>
      <c r="CQ110" s="1">
        <f>IF(Tabela1[[#This Row],[SITUAÇÃO]]="Aprovado",CP110,0)</f>
        <v>0</v>
      </c>
    </row>
    <row r="111" spans="1:95" ht="15" customHeight="1" x14ac:dyDescent="0.35">
      <c r="A111" s="11"/>
      <c r="B111" s="12"/>
      <c r="C111" s="12"/>
      <c r="D111" s="12"/>
      <c r="E111" s="8"/>
      <c r="F111" s="6"/>
      <c r="CN111" t="str">
        <f>LEFT(A111,7)</f>
        <v/>
      </c>
      <c r="CO111" s="1" t="str">
        <f t="shared" si="2"/>
        <v/>
      </c>
      <c r="CP111" s="1">
        <f>IFERROR(C111,0)</f>
        <v>0</v>
      </c>
      <c r="CQ111" s="1">
        <f>IF(Tabela1[[#This Row],[SITUAÇÃO]]="Aprovado",CP111,0)</f>
        <v>0</v>
      </c>
    </row>
    <row r="112" spans="1:95" ht="15" customHeight="1" x14ac:dyDescent="0.35">
      <c r="A112" s="11"/>
      <c r="B112" s="12"/>
      <c r="C112" s="12"/>
      <c r="D112" s="12"/>
      <c r="E112" s="8"/>
      <c r="F112" s="6"/>
      <c r="CN112" t="str">
        <f>LEFT(A112,7)</f>
        <v/>
      </c>
      <c r="CO112" s="1" t="str">
        <f t="shared" si="2"/>
        <v/>
      </c>
      <c r="CP112" s="1">
        <f>IFERROR(C112,0)</f>
        <v>0</v>
      </c>
      <c r="CQ112" s="1">
        <f>IF(Tabela1[[#This Row],[SITUAÇÃO]]="Aprovado",CP112,0)</f>
        <v>0</v>
      </c>
    </row>
    <row r="113" spans="1:95" ht="15" customHeight="1" x14ac:dyDescent="0.35">
      <c r="A113" s="11"/>
      <c r="B113" s="12"/>
      <c r="C113" s="12"/>
      <c r="D113" s="12"/>
      <c r="E113" s="8"/>
      <c r="F113" s="6"/>
      <c r="CN113" t="str">
        <f>LEFT(A113,7)</f>
        <v/>
      </c>
      <c r="CO113" s="1" t="str">
        <f t="shared" si="2"/>
        <v/>
      </c>
      <c r="CP113" s="1">
        <f>IFERROR(C113,0)</f>
        <v>0</v>
      </c>
      <c r="CQ113" s="1">
        <f>IF(Tabela1[[#This Row],[SITUAÇÃO]]="Aprovado",CP113,0)</f>
        <v>0</v>
      </c>
    </row>
    <row r="114" spans="1:95" ht="15" customHeight="1" x14ac:dyDescent="0.35">
      <c r="A114" s="11"/>
      <c r="B114" s="12"/>
      <c r="C114" s="12"/>
      <c r="D114" s="12"/>
      <c r="E114" s="8"/>
      <c r="F114" s="6"/>
      <c r="CN114" t="str">
        <f>LEFT(A114,7)</f>
        <v/>
      </c>
      <c r="CO114" s="1" t="str">
        <f t="shared" si="2"/>
        <v/>
      </c>
      <c r="CP114" s="1">
        <f>IFERROR(C114,0)</f>
        <v>0</v>
      </c>
      <c r="CQ114" s="1">
        <f>IF(Tabela1[[#This Row],[SITUAÇÃO]]="Aprovado",CP114,0)</f>
        <v>0</v>
      </c>
    </row>
    <row r="115" spans="1:95" ht="15" customHeight="1" x14ac:dyDescent="0.35">
      <c r="A115" s="11"/>
      <c r="B115" s="12"/>
      <c r="C115" s="12"/>
      <c r="D115" s="12"/>
      <c r="E115" s="8"/>
      <c r="F115" s="6"/>
      <c r="CN115" t="str">
        <f>LEFT(A115,7)</f>
        <v/>
      </c>
      <c r="CO115" s="1" t="str">
        <f t="shared" si="2"/>
        <v/>
      </c>
      <c r="CP115" s="1">
        <f>IFERROR(C115,0)</f>
        <v>0</v>
      </c>
      <c r="CQ115" s="1">
        <f>IF(Tabela1[[#This Row],[SITUAÇÃO]]="Aprovado",CP115,0)</f>
        <v>0</v>
      </c>
    </row>
    <row r="116" spans="1:95" ht="15" customHeight="1" x14ac:dyDescent="0.35">
      <c r="A116" s="11"/>
      <c r="B116" s="12"/>
      <c r="C116" s="12"/>
      <c r="D116" s="12"/>
      <c r="E116" s="8"/>
      <c r="F116" s="6"/>
      <c r="CN116" t="str">
        <f>LEFT(A116,7)</f>
        <v/>
      </c>
      <c r="CO116" s="1" t="str">
        <f t="shared" si="2"/>
        <v/>
      </c>
      <c r="CP116" s="1">
        <f>IFERROR(C116,0)</f>
        <v>0</v>
      </c>
      <c r="CQ116" s="1">
        <f>IF(Tabela1[[#This Row],[SITUAÇÃO]]="Aprovado",CP116,0)</f>
        <v>0</v>
      </c>
    </row>
    <row r="117" spans="1:95" ht="15" customHeight="1" x14ac:dyDescent="0.35">
      <c r="A117" s="11"/>
      <c r="B117" s="12"/>
      <c r="C117" s="12"/>
      <c r="D117" s="12"/>
      <c r="E117" s="8"/>
      <c r="F117" s="6"/>
      <c r="CN117" t="str">
        <f>LEFT(A117,7)</f>
        <v/>
      </c>
      <c r="CO117" s="1" t="str">
        <f t="shared" si="2"/>
        <v/>
      </c>
      <c r="CP117" s="1">
        <f>IFERROR(C117,0)</f>
        <v>0</v>
      </c>
      <c r="CQ117" s="1">
        <f>IF(Tabela1[[#This Row],[SITUAÇÃO]]="Aprovado",CP117,0)</f>
        <v>0</v>
      </c>
    </row>
    <row r="118" spans="1:95" ht="15" customHeight="1" x14ac:dyDescent="0.35">
      <c r="A118" s="11"/>
      <c r="B118" s="12"/>
      <c r="C118" s="12"/>
      <c r="D118" s="12"/>
      <c r="E118" s="8"/>
      <c r="F118" s="6"/>
      <c r="CN118" t="str">
        <f>LEFT(A118,7)</f>
        <v/>
      </c>
      <c r="CO118" s="1" t="str">
        <f t="shared" si="2"/>
        <v/>
      </c>
      <c r="CP118" s="1">
        <f>IFERROR(C118,0)</f>
        <v>0</v>
      </c>
      <c r="CQ118" s="1">
        <f>IF(Tabela1[[#This Row],[SITUAÇÃO]]="Aprovado",CP118,0)</f>
        <v>0</v>
      </c>
    </row>
    <row r="119" spans="1:95" ht="15" customHeight="1" x14ac:dyDescent="0.35">
      <c r="A119" s="11"/>
      <c r="B119" s="12"/>
      <c r="C119" s="12"/>
      <c r="D119" s="12"/>
      <c r="E119" s="8"/>
      <c r="F119" s="6"/>
      <c r="CN119" t="str">
        <f>LEFT(A119,7)</f>
        <v/>
      </c>
      <c r="CO119" s="1" t="str">
        <f t="shared" si="2"/>
        <v/>
      </c>
      <c r="CP119" s="1">
        <f>IFERROR(C119,0)</f>
        <v>0</v>
      </c>
      <c r="CQ119" s="1">
        <f>IF(Tabela1[[#This Row],[SITUAÇÃO]]="Aprovado",CP119,0)</f>
        <v>0</v>
      </c>
    </row>
    <row r="120" spans="1:95" ht="15" customHeight="1" x14ac:dyDescent="0.35">
      <c r="A120" s="11"/>
      <c r="B120" s="12"/>
      <c r="C120" s="12"/>
      <c r="D120" s="12"/>
      <c r="E120" s="8"/>
      <c r="F120" s="6"/>
      <c r="CN120" t="str">
        <f>LEFT(A120,7)</f>
        <v/>
      </c>
      <c r="CO120" s="1" t="str">
        <f t="shared" si="2"/>
        <v/>
      </c>
      <c r="CP120" s="1">
        <f>IFERROR(C120,0)</f>
        <v>0</v>
      </c>
      <c r="CQ120" s="1">
        <f>IF(Tabela1[[#This Row],[SITUAÇÃO]]="Aprovado",CP120,0)</f>
        <v>0</v>
      </c>
    </row>
    <row r="121" spans="1:95" ht="15" customHeight="1" x14ac:dyDescent="0.35">
      <c r="A121" s="11"/>
      <c r="B121" s="12"/>
      <c r="C121" s="12"/>
      <c r="D121" s="12"/>
      <c r="E121" s="8"/>
      <c r="F121" s="6"/>
      <c r="CN121" t="str">
        <f>LEFT(A121,7)</f>
        <v/>
      </c>
      <c r="CO121" s="1" t="str">
        <f t="shared" si="2"/>
        <v/>
      </c>
      <c r="CP121" s="1">
        <f>IFERROR(C121,0)</f>
        <v>0</v>
      </c>
      <c r="CQ121" s="1">
        <f>IF(Tabela1[[#This Row],[SITUAÇÃO]]="Aprovado",CP121,0)</f>
        <v>0</v>
      </c>
    </row>
    <row r="122" spans="1:95" ht="15" customHeight="1" x14ac:dyDescent="0.35">
      <c r="A122" s="11"/>
      <c r="B122" s="12"/>
      <c r="C122" s="12"/>
      <c r="D122" s="12"/>
      <c r="E122" s="8"/>
      <c r="F122" s="6"/>
      <c r="CN122" t="str">
        <f>LEFT(A122,7)</f>
        <v/>
      </c>
      <c r="CO122" s="1" t="str">
        <f t="shared" si="2"/>
        <v/>
      </c>
      <c r="CP122" s="1">
        <f>IFERROR(C122,0)</f>
        <v>0</v>
      </c>
      <c r="CQ122" s="1">
        <f>IF(Tabela1[[#This Row],[SITUAÇÃO]]="Aprovado",CP122,0)</f>
        <v>0</v>
      </c>
    </row>
    <row r="123" spans="1:95" ht="15" customHeight="1" x14ac:dyDescent="0.35">
      <c r="A123" s="61"/>
      <c r="B123" s="62"/>
      <c r="C123" s="62"/>
      <c r="D123" s="62"/>
      <c r="E123" s="63"/>
      <c r="F123" s="64"/>
      <c r="CN123" t="str">
        <f>LEFT(A123,7)</f>
        <v/>
      </c>
      <c r="CO123" s="1" t="str">
        <f t="shared" si="2"/>
        <v/>
      </c>
      <c r="CP123" s="1">
        <f>IFERROR(C123,0)</f>
        <v>0</v>
      </c>
      <c r="CQ123" s="1">
        <f>IF(Tabela1[[#This Row],[SITUAÇÃO]]="Aprovado",CP123,0)</f>
        <v>0</v>
      </c>
    </row>
    <row r="124" spans="1:95" ht="15" customHeight="1" x14ac:dyDescent="0.35">
      <c r="A124" s="65"/>
      <c r="B124" s="66"/>
      <c r="C124" s="66"/>
      <c r="D124" s="66"/>
      <c r="E124" s="67"/>
      <c r="F124" s="68"/>
      <c r="CN124" t="str">
        <f>LEFT(A124,7)</f>
        <v/>
      </c>
      <c r="CO124" s="1" t="str">
        <f t="shared" si="2"/>
        <v/>
      </c>
      <c r="CP124" s="1">
        <f>IFERROR(C124,0)</f>
        <v>0</v>
      </c>
      <c r="CQ124" s="1">
        <f>IF(Tabela1[[#This Row],[SITUAÇÃO]]="Aprovado",CP124,0)</f>
        <v>0</v>
      </c>
    </row>
    <row r="125" spans="1:95" ht="15" customHeight="1" x14ac:dyDescent="0.35">
      <c r="A125" s="11"/>
      <c r="B125" s="12"/>
      <c r="C125" s="12"/>
      <c r="D125" s="12"/>
      <c r="E125" s="8"/>
      <c r="F125" s="89"/>
      <c r="CN125" t="str">
        <f>LEFT(A125,7)</f>
        <v/>
      </c>
      <c r="CO125" s="1" t="str">
        <f t="shared" si="2"/>
        <v/>
      </c>
      <c r="CP125" s="1">
        <f>IFERROR(C125,0)</f>
        <v>0</v>
      </c>
      <c r="CQ125" s="1">
        <f>IF(Tabela1[[#This Row],[SITUAÇÃO]]="Aprovado",CP125,0)</f>
        <v>0</v>
      </c>
    </row>
    <row r="126" spans="1:95" ht="15" customHeight="1" x14ac:dyDescent="0.35">
      <c r="A126" s="11"/>
      <c r="B126" s="12"/>
      <c r="C126" s="12"/>
      <c r="D126" s="12"/>
      <c r="E126" s="8"/>
      <c r="F126" s="89"/>
      <c r="CN126" t="str">
        <f>LEFT(A126,7)</f>
        <v/>
      </c>
      <c r="CO126" s="1" t="str">
        <f t="shared" si="2"/>
        <v/>
      </c>
      <c r="CP126" s="1">
        <f>IFERROR(C126,0)</f>
        <v>0</v>
      </c>
      <c r="CQ126" s="1">
        <f>IF(Tabela1[[#This Row],[SITUAÇÃO]]="Aprovado",CP126,0)</f>
        <v>0</v>
      </c>
    </row>
    <row r="127" spans="1:95" ht="15" customHeight="1" x14ac:dyDescent="0.35">
      <c r="A127" s="11"/>
      <c r="B127" s="12"/>
      <c r="C127" s="12"/>
      <c r="D127" s="12"/>
      <c r="E127" s="8"/>
      <c r="F127" s="89"/>
      <c r="CN127" t="str">
        <f>LEFT(A127,7)</f>
        <v/>
      </c>
      <c r="CO127" s="1" t="str">
        <f t="shared" si="2"/>
        <v/>
      </c>
      <c r="CP127" s="1">
        <f>IFERROR(C127,0)</f>
        <v>0</v>
      </c>
      <c r="CQ127" s="1">
        <f>IF(Tabela1[[#This Row],[SITUAÇÃO]]="Aprovado",CP127,0)</f>
        <v>0</v>
      </c>
    </row>
    <row r="128" spans="1:95" ht="15" customHeight="1" x14ac:dyDescent="0.35">
      <c r="A128" s="11"/>
      <c r="B128" s="12"/>
      <c r="C128" s="12"/>
      <c r="D128" s="12"/>
      <c r="E128" s="8"/>
      <c r="F128" s="89"/>
      <c r="CN128" t="str">
        <f>LEFT(A128,7)</f>
        <v/>
      </c>
      <c r="CO128" s="1" t="str">
        <f t="shared" si="2"/>
        <v/>
      </c>
      <c r="CP128" s="1">
        <f>IFERROR(C128,0)</f>
        <v>0</v>
      </c>
      <c r="CQ128" s="1">
        <f>IF(Tabela1[[#This Row],[SITUAÇÃO]]="Aprovado",CP128,0)</f>
        <v>0</v>
      </c>
    </row>
    <row r="129" spans="1:95" ht="15" customHeight="1" x14ac:dyDescent="0.35">
      <c r="A129" s="11"/>
      <c r="B129" s="12"/>
      <c r="C129" s="12"/>
      <c r="D129" s="12"/>
      <c r="E129" s="8"/>
      <c r="F129" s="89"/>
      <c r="CN129" t="str">
        <f>LEFT(A129,7)</f>
        <v/>
      </c>
      <c r="CO129" s="1" t="str">
        <f t="shared" si="2"/>
        <v/>
      </c>
      <c r="CP129" s="1">
        <f>IFERROR(C129,0)</f>
        <v>0</v>
      </c>
      <c r="CQ129" s="1">
        <f>IF(Tabela1[[#This Row],[SITUAÇÃO]]="Aprovado",CP129,0)</f>
        <v>0</v>
      </c>
    </row>
    <row r="130" spans="1:95" ht="15" customHeight="1" x14ac:dyDescent="0.35">
      <c r="A130" s="11"/>
      <c r="B130" s="12"/>
      <c r="C130" s="12"/>
      <c r="D130" s="12"/>
      <c r="E130" s="8"/>
      <c r="F130" s="89"/>
      <c r="CN130" t="str">
        <f>LEFT(A130,7)</f>
        <v/>
      </c>
      <c r="CO130" s="1" t="str">
        <f t="shared" si="2"/>
        <v/>
      </c>
      <c r="CP130" s="1">
        <f>IFERROR(C130,0)</f>
        <v>0</v>
      </c>
      <c r="CQ130" s="1">
        <f>IF(Tabela1[[#This Row],[SITUAÇÃO]]="Aprovado",CP130,0)</f>
        <v>0</v>
      </c>
    </row>
    <row r="131" spans="1:95" ht="15" customHeight="1" x14ac:dyDescent="0.35">
      <c r="A131" s="11"/>
      <c r="B131" s="12"/>
      <c r="C131" s="12"/>
      <c r="D131" s="12"/>
      <c r="E131" s="8"/>
      <c r="F131" s="89"/>
      <c r="CN131" t="str">
        <f>LEFT(A131,7)</f>
        <v/>
      </c>
      <c r="CO131" s="1" t="str">
        <f t="shared" si="2"/>
        <v/>
      </c>
      <c r="CP131" s="1">
        <f>IFERROR(C131,0)</f>
        <v>0</v>
      </c>
      <c r="CQ131" s="1">
        <f>IF(Tabela1[[#This Row],[SITUAÇÃO]]="Aprovado",CP131,0)</f>
        <v>0</v>
      </c>
    </row>
    <row r="132" spans="1:95" ht="15" customHeight="1" x14ac:dyDescent="0.35">
      <c r="A132" s="11"/>
      <c r="B132" s="12"/>
      <c r="C132" s="12"/>
      <c r="D132" s="12"/>
      <c r="E132" s="8"/>
      <c r="F132" s="89"/>
      <c r="CN132" t="str">
        <f>LEFT(A132,7)</f>
        <v/>
      </c>
      <c r="CO132" s="1" t="str">
        <f t="shared" si="2"/>
        <v/>
      </c>
      <c r="CP132" s="1">
        <f>IFERROR(C132,0)</f>
        <v>0</v>
      </c>
      <c r="CQ132" s="1">
        <f>IF(Tabela1[[#This Row],[SITUAÇÃO]]="Aprovado",CP132,0)</f>
        <v>0</v>
      </c>
    </row>
    <row r="133" spans="1:95" ht="15" customHeight="1" x14ac:dyDescent="0.35">
      <c r="A133" s="11"/>
      <c r="B133" s="12"/>
      <c r="C133" s="12"/>
      <c r="D133" s="12"/>
      <c r="E133" s="8"/>
      <c r="F133" s="89"/>
      <c r="CN133" t="str">
        <f>LEFT(A133,7)</f>
        <v/>
      </c>
      <c r="CO133" s="1" t="str">
        <f t="shared" si="2"/>
        <v/>
      </c>
      <c r="CP133" s="1">
        <f>IFERROR(C133,0)</f>
        <v>0</v>
      </c>
      <c r="CQ133" s="1">
        <f>IF(Tabela1[[#This Row],[SITUAÇÃO]]="Aprovado",CP133,0)</f>
        <v>0</v>
      </c>
    </row>
    <row r="134" spans="1:95" ht="15" customHeight="1" x14ac:dyDescent="0.35">
      <c r="A134" s="11"/>
      <c r="B134" s="12"/>
      <c r="C134" s="12"/>
      <c r="D134" s="12"/>
      <c r="E134" s="8"/>
      <c r="F134" s="89"/>
      <c r="CN134" t="str">
        <f>LEFT(A134,7)</f>
        <v/>
      </c>
      <c r="CO134" s="1" t="str">
        <f t="shared" si="2"/>
        <v/>
      </c>
      <c r="CP134" s="1">
        <f>IFERROR(C134,0)</f>
        <v>0</v>
      </c>
      <c r="CQ134" s="1">
        <f>IF(Tabela1[[#This Row],[SITUAÇÃO]]="Aprovado",CP134,0)</f>
        <v>0</v>
      </c>
    </row>
    <row r="135" spans="1:95" ht="15" customHeight="1" x14ac:dyDescent="0.35">
      <c r="A135" s="11"/>
      <c r="B135" s="12"/>
      <c r="C135" s="12"/>
      <c r="D135" s="12"/>
      <c r="E135" s="8"/>
      <c r="F135" s="89"/>
      <c r="CN135" t="str">
        <f>LEFT(A135,7)</f>
        <v/>
      </c>
      <c r="CO135" s="1" t="str">
        <f t="shared" si="2"/>
        <v/>
      </c>
      <c r="CP135" s="1">
        <f>IFERROR(C135,0)</f>
        <v>0</v>
      </c>
      <c r="CQ135" s="1">
        <f>IF(Tabela1[[#This Row],[SITUAÇÃO]]="Aprovado",CP135,0)</f>
        <v>0</v>
      </c>
    </row>
    <row r="136" spans="1:95" ht="15" customHeight="1" x14ac:dyDescent="0.35">
      <c r="A136" s="11"/>
      <c r="B136" s="12"/>
      <c r="C136" s="12"/>
      <c r="D136" s="12"/>
      <c r="E136" s="8"/>
      <c r="F136" s="89"/>
      <c r="CN136" t="str">
        <f>LEFT(A136,7)</f>
        <v/>
      </c>
      <c r="CO136" s="1" t="str">
        <f t="shared" si="2"/>
        <v/>
      </c>
      <c r="CP136" s="1">
        <f>IFERROR(C136,0)</f>
        <v>0</v>
      </c>
      <c r="CQ136" s="1">
        <f>IF(Tabela1[[#This Row],[SITUAÇÃO]]="Aprovado",CP136,0)</f>
        <v>0</v>
      </c>
    </row>
    <row r="137" spans="1:95" ht="15" customHeight="1" x14ac:dyDescent="0.35">
      <c r="A137" s="11"/>
      <c r="B137" s="12"/>
      <c r="C137" s="12"/>
      <c r="D137" s="12"/>
      <c r="E137" s="8"/>
      <c r="F137" s="89"/>
      <c r="CN137" t="str">
        <f>LEFT(A137,7)</f>
        <v/>
      </c>
      <c r="CO137" s="1" t="str">
        <f t="shared" si="2"/>
        <v/>
      </c>
      <c r="CP137" s="1">
        <f>IFERROR(C137,0)</f>
        <v>0</v>
      </c>
      <c r="CQ137" s="1">
        <f>IF(Tabela1[[#This Row],[SITUAÇÃO]]="Aprovado",CP137,0)</f>
        <v>0</v>
      </c>
    </row>
    <row r="138" spans="1:95" x14ac:dyDescent="0.35">
      <c r="A138" s="11"/>
      <c r="B138" s="12"/>
      <c r="C138" s="12"/>
      <c r="D138" s="12"/>
      <c r="E138" s="8"/>
      <c r="F138" s="89"/>
      <c r="CN138" t="str">
        <f>LEFT(A138,7)</f>
        <v/>
      </c>
      <c r="CO138" s="1" t="str">
        <f t="shared" si="2"/>
        <v/>
      </c>
      <c r="CP138" s="1">
        <f>IFERROR(C138,0)</f>
        <v>0</v>
      </c>
      <c r="CQ138" s="1">
        <f>IF(Tabela1[[#This Row],[SITUAÇÃO]]="Aprovado",CP138,0)</f>
        <v>0</v>
      </c>
    </row>
    <row r="139" spans="1:95" ht="15" customHeight="1" x14ac:dyDescent="0.35">
      <c r="A139" s="11"/>
      <c r="B139" s="12"/>
      <c r="C139" s="12"/>
      <c r="D139" s="12"/>
      <c r="E139" s="8"/>
      <c r="F139" s="89"/>
      <c r="CN139" t="str">
        <f>LEFT(A139,7)</f>
        <v/>
      </c>
      <c r="CO139" s="1" t="str">
        <f t="shared" si="2"/>
        <v/>
      </c>
      <c r="CP139" s="1">
        <f>IFERROR(C139,0)</f>
        <v>0</v>
      </c>
      <c r="CQ139" s="1">
        <f>IF(Tabela1[[#This Row],[SITUAÇÃO]]="Aprovado",CP139,0)</f>
        <v>0</v>
      </c>
    </row>
    <row r="140" spans="1:95" ht="15" customHeight="1" x14ac:dyDescent="0.35">
      <c r="A140" s="11"/>
      <c r="B140" s="12"/>
      <c r="C140" s="12"/>
      <c r="D140" s="12"/>
      <c r="E140" s="8"/>
      <c r="F140" s="89"/>
      <c r="CN140" t="str">
        <f>LEFT(A140,7)</f>
        <v/>
      </c>
      <c r="CO140" s="1" t="str">
        <f t="shared" si="2"/>
        <v/>
      </c>
      <c r="CP140" s="1">
        <f>IFERROR(C140,0)</f>
        <v>0</v>
      </c>
      <c r="CQ140" s="1">
        <f>IF(Tabela1[[#This Row],[SITUAÇÃO]]="Aprovado",CP140,0)</f>
        <v>0</v>
      </c>
    </row>
    <row r="141" spans="1:95" ht="15" customHeight="1" x14ac:dyDescent="0.35">
      <c r="A141" s="11"/>
      <c r="B141" s="12"/>
      <c r="C141" s="12"/>
      <c r="D141" s="12"/>
      <c r="E141" s="8"/>
      <c r="F141" s="89"/>
      <c r="CN141" t="str">
        <f>LEFT(A141,7)</f>
        <v/>
      </c>
      <c r="CO141" s="1" t="str">
        <f t="shared" si="2"/>
        <v/>
      </c>
      <c r="CP141" s="1">
        <f>IFERROR(C141,0)</f>
        <v>0</v>
      </c>
      <c r="CQ141" s="1">
        <f>IF(Tabela1[[#This Row],[SITUAÇÃO]]="Aprovado",CP141,0)</f>
        <v>0</v>
      </c>
    </row>
    <row r="142" spans="1:95" ht="15" customHeight="1" x14ac:dyDescent="0.35">
      <c r="A142" s="11"/>
      <c r="B142" s="12"/>
      <c r="C142" s="12"/>
      <c r="D142" s="12"/>
      <c r="E142" s="8"/>
      <c r="F142" s="89"/>
      <c r="CN142" t="str">
        <f>LEFT(A142,7)</f>
        <v/>
      </c>
      <c r="CO142" s="1" t="str">
        <f t="shared" si="2"/>
        <v/>
      </c>
      <c r="CP142" s="1">
        <f>IFERROR(C142,0)</f>
        <v>0</v>
      </c>
      <c r="CQ142" s="1">
        <f>IF(Tabela1[[#This Row],[SITUAÇÃO]]="Aprovado",CP142,0)</f>
        <v>0</v>
      </c>
    </row>
    <row r="143" spans="1:95" ht="15" customHeight="1" x14ac:dyDescent="0.35">
      <c r="A143" s="11"/>
      <c r="B143" s="12"/>
      <c r="C143" s="12"/>
      <c r="D143" s="12"/>
      <c r="E143" s="8"/>
      <c r="F143" s="89"/>
      <c r="CN143" t="str">
        <f>LEFT(A143,7)</f>
        <v/>
      </c>
      <c r="CO143" s="1" t="str">
        <f t="shared" si="2"/>
        <v/>
      </c>
      <c r="CP143" s="1">
        <f>IFERROR(C143,0)</f>
        <v>0</v>
      </c>
      <c r="CQ143" s="1">
        <f>IF(Tabela1[[#This Row],[SITUAÇÃO]]="Aprovado",CP143,0)</f>
        <v>0</v>
      </c>
    </row>
    <row r="144" spans="1:95" ht="15" customHeight="1" x14ac:dyDescent="0.35">
      <c r="A144" s="11"/>
      <c r="B144" s="12"/>
      <c r="C144" s="12"/>
      <c r="D144" s="12"/>
      <c r="E144" s="8"/>
      <c r="F144" s="89"/>
      <c r="CN144" t="str">
        <f>LEFT(A144,7)</f>
        <v/>
      </c>
      <c r="CO144" s="1" t="str">
        <f t="shared" si="2"/>
        <v/>
      </c>
      <c r="CP144" s="1">
        <f>IFERROR(C144,0)</f>
        <v>0</v>
      </c>
      <c r="CQ144" s="1">
        <f>IF(Tabela1[[#This Row],[SITUAÇÃO]]="Aprovado",CP144,0)</f>
        <v>0</v>
      </c>
    </row>
    <row r="145" spans="1:95" ht="15" customHeight="1" x14ac:dyDescent="0.35">
      <c r="A145" s="11"/>
      <c r="B145" s="12"/>
      <c r="C145" s="12"/>
      <c r="D145" s="12"/>
      <c r="E145" s="8"/>
      <c r="F145" s="89"/>
      <c r="CN145" t="str">
        <f>LEFT(A145,7)</f>
        <v/>
      </c>
      <c r="CO145" s="1" t="str">
        <f t="shared" si="2"/>
        <v/>
      </c>
      <c r="CP145" s="1">
        <f>IFERROR(C145,0)</f>
        <v>0</v>
      </c>
      <c r="CQ145" s="1">
        <f>IF(Tabela1[[#This Row],[SITUAÇÃO]]="Aprovado",CP145,0)</f>
        <v>0</v>
      </c>
    </row>
    <row r="146" spans="1:95" ht="15" customHeight="1" x14ac:dyDescent="0.35">
      <c r="A146" s="11"/>
      <c r="B146" s="12"/>
      <c r="C146" s="12"/>
      <c r="D146" s="12"/>
      <c r="E146" s="8"/>
      <c r="F146" s="89"/>
      <c r="CN146" t="str">
        <f>LEFT(A146,7)</f>
        <v/>
      </c>
      <c r="CO146" s="1" t="str">
        <f t="shared" si="2"/>
        <v/>
      </c>
      <c r="CP146" s="1">
        <f>IFERROR(C146,0)</f>
        <v>0</v>
      </c>
      <c r="CQ146" s="1">
        <f>IF(Tabela1[[#This Row],[SITUAÇÃO]]="Aprovado",CP146,0)</f>
        <v>0</v>
      </c>
    </row>
    <row r="147" spans="1:95" ht="15" customHeight="1" x14ac:dyDescent="0.35">
      <c r="A147" s="11"/>
      <c r="B147" s="12"/>
      <c r="C147" s="12"/>
      <c r="D147" s="12"/>
      <c r="E147" s="8"/>
      <c r="F147" s="89"/>
      <c r="CN147" t="str">
        <f>LEFT(A147,7)</f>
        <v/>
      </c>
      <c r="CO147" s="1" t="str">
        <f t="shared" si="2"/>
        <v/>
      </c>
      <c r="CP147" s="1">
        <f>IFERROR(C147,0)</f>
        <v>0</v>
      </c>
      <c r="CQ147" s="1">
        <f>IF(Tabela1[[#This Row],[SITUAÇÃO]]="Aprovado",CP147,0)</f>
        <v>0</v>
      </c>
    </row>
    <row r="148" spans="1:95" ht="15" customHeight="1" x14ac:dyDescent="0.35">
      <c r="A148" s="11"/>
      <c r="B148" s="12"/>
      <c r="C148" s="12"/>
      <c r="D148" s="12"/>
      <c r="E148" s="8"/>
      <c r="F148" s="89"/>
      <c r="CN148" t="str">
        <f>LEFT(A148,7)</f>
        <v/>
      </c>
      <c r="CO148" s="1" t="str">
        <f t="shared" si="2"/>
        <v/>
      </c>
      <c r="CP148" s="1">
        <f>IFERROR(C148,0)</f>
        <v>0</v>
      </c>
      <c r="CQ148" s="1">
        <f>IF(Tabela1[[#This Row],[SITUAÇÃO]]="Aprovado",CP148,0)</f>
        <v>0</v>
      </c>
    </row>
    <row r="149" spans="1:95" ht="15" customHeight="1" x14ac:dyDescent="0.35">
      <c r="A149" s="11"/>
      <c r="B149" s="12"/>
      <c r="C149" s="12"/>
      <c r="D149" s="12"/>
      <c r="E149" s="8"/>
      <c r="F149" s="89"/>
      <c r="CN149" t="str">
        <f>LEFT(A149,7)</f>
        <v/>
      </c>
      <c r="CO149" s="1" t="str">
        <f t="shared" ref="CO149:CO212" si="3">LEFT(CN149,2)</f>
        <v/>
      </c>
      <c r="CP149" s="1">
        <f>IFERROR(C149,0)</f>
        <v>0</v>
      </c>
      <c r="CQ149" s="1">
        <f>IF(Tabela1[[#This Row],[SITUAÇÃO]]="Aprovado",CP149,0)</f>
        <v>0</v>
      </c>
    </row>
    <row r="150" spans="1:95" x14ac:dyDescent="0.35">
      <c r="A150" s="11"/>
      <c r="B150" s="12"/>
      <c r="C150" s="12"/>
      <c r="D150" s="12"/>
      <c r="E150" s="8"/>
      <c r="F150" s="89"/>
      <c r="CN150" t="str">
        <f>LEFT(A150,7)</f>
        <v/>
      </c>
      <c r="CO150" s="1" t="str">
        <f t="shared" si="3"/>
        <v/>
      </c>
      <c r="CP150" s="1">
        <f>IFERROR(C150,0)</f>
        <v>0</v>
      </c>
      <c r="CQ150" s="1">
        <f>IF(Tabela1[[#This Row],[SITUAÇÃO]]="Aprovado",CP150,0)</f>
        <v>0</v>
      </c>
    </row>
    <row r="151" spans="1:95" ht="15" customHeight="1" x14ac:dyDescent="0.35">
      <c r="A151" s="11"/>
      <c r="B151" s="12"/>
      <c r="C151" s="12"/>
      <c r="D151" s="12"/>
      <c r="E151" s="8"/>
      <c r="F151" s="89"/>
      <c r="CN151" t="str">
        <f>LEFT(A151,7)</f>
        <v/>
      </c>
      <c r="CO151" s="1" t="str">
        <f t="shared" si="3"/>
        <v/>
      </c>
      <c r="CP151" s="1">
        <f>IFERROR(C151,0)</f>
        <v>0</v>
      </c>
      <c r="CQ151" s="1">
        <f>IF(Tabela1[[#This Row],[SITUAÇÃO]]="Aprovado",CP151,0)</f>
        <v>0</v>
      </c>
    </row>
    <row r="152" spans="1:95" ht="15" customHeight="1" x14ac:dyDescent="0.35">
      <c r="A152" s="11"/>
      <c r="B152" s="12"/>
      <c r="C152" s="12"/>
      <c r="D152" s="12"/>
      <c r="E152" s="8"/>
      <c r="F152" s="89"/>
      <c r="CN152" t="str">
        <f>LEFT(A152,7)</f>
        <v/>
      </c>
      <c r="CO152" s="1" t="str">
        <f t="shared" si="3"/>
        <v/>
      </c>
      <c r="CP152" s="1">
        <f>IFERROR(C152,0)</f>
        <v>0</v>
      </c>
      <c r="CQ152" s="1">
        <f>IF(Tabela1[[#This Row],[SITUAÇÃO]]="Aprovado",CP152,0)</f>
        <v>0</v>
      </c>
    </row>
    <row r="153" spans="1:95" ht="15" customHeight="1" x14ac:dyDescent="0.35">
      <c r="A153" s="11"/>
      <c r="B153" s="12"/>
      <c r="C153" s="12"/>
      <c r="D153" s="12"/>
      <c r="E153" s="8"/>
      <c r="F153" s="89"/>
      <c r="CN153" t="str">
        <f>LEFT(A153,7)</f>
        <v/>
      </c>
      <c r="CO153" s="1" t="str">
        <f t="shared" si="3"/>
        <v/>
      </c>
      <c r="CP153" s="1">
        <f>IFERROR(C153,0)</f>
        <v>0</v>
      </c>
      <c r="CQ153" s="1">
        <f>IF(Tabela1[[#This Row],[SITUAÇÃO]]="Aprovado",CP153,0)</f>
        <v>0</v>
      </c>
    </row>
    <row r="154" spans="1:95" ht="15" customHeight="1" x14ac:dyDescent="0.35">
      <c r="A154" s="11"/>
      <c r="B154" s="12"/>
      <c r="C154" s="12"/>
      <c r="D154" s="12"/>
      <c r="E154" s="8"/>
      <c r="F154" s="89"/>
      <c r="CN154" t="str">
        <f>LEFT(A154,7)</f>
        <v/>
      </c>
      <c r="CO154" s="1" t="str">
        <f t="shared" si="3"/>
        <v/>
      </c>
      <c r="CP154" s="1">
        <f>IFERROR(C154,0)</f>
        <v>0</v>
      </c>
      <c r="CQ154" s="1">
        <f>IF(Tabela1[[#This Row],[SITUAÇÃO]]="Aprovado",CP154,0)</f>
        <v>0</v>
      </c>
    </row>
    <row r="155" spans="1:95" ht="15" customHeight="1" x14ac:dyDescent="0.35">
      <c r="A155" s="11"/>
      <c r="B155" s="12"/>
      <c r="C155" s="12"/>
      <c r="D155" s="12"/>
      <c r="E155" s="8"/>
      <c r="F155" s="89"/>
      <c r="CN155" t="str">
        <f>LEFT(A155,7)</f>
        <v/>
      </c>
      <c r="CO155" s="1" t="str">
        <f t="shared" si="3"/>
        <v/>
      </c>
      <c r="CP155" s="1">
        <f>IFERROR(C155,0)</f>
        <v>0</v>
      </c>
      <c r="CQ155" s="1">
        <f>IF(Tabela1[[#This Row],[SITUAÇÃO]]="Aprovado",CP155,0)</f>
        <v>0</v>
      </c>
    </row>
    <row r="156" spans="1:95" ht="15" customHeight="1" x14ac:dyDescent="0.35">
      <c r="A156" s="11"/>
      <c r="B156" s="12"/>
      <c r="C156" s="12"/>
      <c r="D156" s="12"/>
      <c r="E156" s="8"/>
      <c r="F156" s="89"/>
      <c r="CN156" t="str">
        <f>LEFT(A156,7)</f>
        <v/>
      </c>
      <c r="CO156" s="1" t="str">
        <f t="shared" si="3"/>
        <v/>
      </c>
      <c r="CP156" s="1">
        <f>IFERROR(C156,0)</f>
        <v>0</v>
      </c>
      <c r="CQ156" s="1">
        <f>IF(Tabela1[[#This Row],[SITUAÇÃO]]="Aprovado",CP156,0)</f>
        <v>0</v>
      </c>
    </row>
    <row r="157" spans="1:95" ht="15" customHeight="1" x14ac:dyDescent="0.35">
      <c r="A157" s="11"/>
      <c r="B157" s="12"/>
      <c r="C157" s="12"/>
      <c r="D157" s="12"/>
      <c r="E157" s="8"/>
      <c r="F157" s="89"/>
      <c r="CN157" t="str">
        <f>LEFT(A157,7)</f>
        <v/>
      </c>
      <c r="CO157" s="1" t="str">
        <f t="shared" si="3"/>
        <v/>
      </c>
      <c r="CP157" s="1">
        <f>IFERROR(C157,0)</f>
        <v>0</v>
      </c>
      <c r="CQ157" s="1">
        <f>IF(Tabela1[[#This Row],[SITUAÇÃO]]="Aprovado",CP157,0)</f>
        <v>0</v>
      </c>
    </row>
    <row r="158" spans="1:95" ht="15" customHeight="1" x14ac:dyDescent="0.35">
      <c r="A158" s="11"/>
      <c r="B158" s="12"/>
      <c r="C158" s="12"/>
      <c r="D158" s="12"/>
      <c r="E158" s="8"/>
      <c r="F158" s="89"/>
      <c r="CN158" t="str">
        <f>LEFT(A158,7)</f>
        <v/>
      </c>
      <c r="CO158" s="1" t="str">
        <f t="shared" si="3"/>
        <v/>
      </c>
      <c r="CP158" s="1">
        <f>IFERROR(C158,0)</f>
        <v>0</v>
      </c>
      <c r="CQ158" s="1">
        <f>IF(Tabela1[[#This Row],[SITUAÇÃO]]="Aprovado",CP158,0)</f>
        <v>0</v>
      </c>
    </row>
    <row r="159" spans="1:95" ht="15" customHeight="1" x14ac:dyDescent="0.35">
      <c r="A159" s="11"/>
      <c r="B159" s="12"/>
      <c r="C159" s="12"/>
      <c r="D159" s="12"/>
      <c r="E159" s="8"/>
      <c r="F159" s="89"/>
      <c r="CN159" t="str">
        <f>LEFT(A159,7)</f>
        <v/>
      </c>
      <c r="CO159" s="1" t="str">
        <f t="shared" si="3"/>
        <v/>
      </c>
      <c r="CP159" s="1">
        <f>IFERROR(C159,0)</f>
        <v>0</v>
      </c>
      <c r="CQ159" s="1">
        <f>IF(Tabela1[[#This Row],[SITUAÇÃO]]="Aprovado",CP159,0)</f>
        <v>0</v>
      </c>
    </row>
    <row r="160" spans="1:95" ht="15" customHeight="1" x14ac:dyDescent="0.35">
      <c r="A160" s="11"/>
      <c r="B160" s="12"/>
      <c r="C160" s="12"/>
      <c r="D160" s="12"/>
      <c r="E160" s="8"/>
      <c r="F160" s="89"/>
      <c r="CN160" t="str">
        <f>LEFT(A160,7)</f>
        <v/>
      </c>
      <c r="CO160" s="1" t="str">
        <f t="shared" si="3"/>
        <v/>
      </c>
      <c r="CP160" s="1">
        <f>IFERROR(C160,0)</f>
        <v>0</v>
      </c>
      <c r="CQ160" s="1">
        <f>IF(Tabela1[[#This Row],[SITUAÇÃO]]="Aprovado",CP160,0)</f>
        <v>0</v>
      </c>
    </row>
    <row r="161" spans="1:95" ht="15" customHeight="1" x14ac:dyDescent="0.35">
      <c r="A161" s="11"/>
      <c r="B161" s="12"/>
      <c r="C161" s="12"/>
      <c r="D161" s="12"/>
      <c r="E161" s="8"/>
      <c r="F161" s="89"/>
      <c r="CN161" t="str">
        <f>LEFT(A161,7)</f>
        <v/>
      </c>
      <c r="CO161" s="1" t="str">
        <f t="shared" si="3"/>
        <v/>
      </c>
      <c r="CP161" s="1">
        <f>IFERROR(C161,0)</f>
        <v>0</v>
      </c>
      <c r="CQ161" s="1">
        <f>IF(Tabela1[[#This Row],[SITUAÇÃO]]="Aprovado",CP161,0)</f>
        <v>0</v>
      </c>
    </row>
    <row r="162" spans="1:95" ht="15" customHeight="1" x14ac:dyDescent="0.35">
      <c r="A162" s="11"/>
      <c r="B162" s="12"/>
      <c r="C162" s="12"/>
      <c r="D162" s="12"/>
      <c r="E162" s="8"/>
      <c r="F162" s="89"/>
      <c r="CN162" t="str">
        <f>LEFT(A162,7)</f>
        <v/>
      </c>
      <c r="CO162" s="1" t="str">
        <f t="shared" si="3"/>
        <v/>
      </c>
      <c r="CP162" s="1">
        <f>IFERROR(C162,0)</f>
        <v>0</v>
      </c>
      <c r="CQ162" s="1">
        <f>IF(Tabela1[[#This Row],[SITUAÇÃO]]="Aprovado",CP162,0)</f>
        <v>0</v>
      </c>
    </row>
    <row r="163" spans="1:95" ht="15" customHeight="1" x14ac:dyDescent="0.35">
      <c r="A163" s="11"/>
      <c r="B163" s="12"/>
      <c r="C163" s="12"/>
      <c r="D163" s="12"/>
      <c r="E163" s="8"/>
      <c r="F163" s="89"/>
      <c r="CN163" t="str">
        <f>LEFT(A163,7)</f>
        <v/>
      </c>
      <c r="CO163" s="1" t="str">
        <f t="shared" si="3"/>
        <v/>
      </c>
      <c r="CP163" s="1">
        <f>IFERROR(C163,0)</f>
        <v>0</v>
      </c>
      <c r="CQ163" s="1">
        <f>IF(Tabela1[[#This Row],[SITUAÇÃO]]="Aprovado",CP163,0)</f>
        <v>0</v>
      </c>
    </row>
    <row r="164" spans="1:95" ht="15" customHeight="1" x14ac:dyDescent="0.35">
      <c r="A164" s="11"/>
      <c r="B164" s="12"/>
      <c r="C164" s="12"/>
      <c r="D164" s="12"/>
      <c r="E164" s="8"/>
      <c r="F164" s="89"/>
      <c r="CN164" t="str">
        <f>LEFT(A164,7)</f>
        <v/>
      </c>
      <c r="CO164" s="1" t="str">
        <f t="shared" si="3"/>
        <v/>
      </c>
      <c r="CP164" s="1">
        <f>IFERROR(C164,0)</f>
        <v>0</v>
      </c>
      <c r="CQ164" s="1">
        <f>IF(Tabela1[[#This Row],[SITUAÇÃO]]="Aprovado",CP164,0)</f>
        <v>0</v>
      </c>
    </row>
    <row r="165" spans="1:95" ht="15" customHeight="1" x14ac:dyDescent="0.35">
      <c r="A165" s="11"/>
      <c r="B165" s="12"/>
      <c r="C165" s="12"/>
      <c r="D165" s="12"/>
      <c r="E165" s="8"/>
      <c r="F165" s="89"/>
      <c r="CN165" t="str">
        <f>LEFT(A165,7)</f>
        <v/>
      </c>
      <c r="CO165" s="1" t="str">
        <f t="shared" si="3"/>
        <v/>
      </c>
      <c r="CP165" s="1">
        <f>IFERROR(C165,0)</f>
        <v>0</v>
      </c>
      <c r="CQ165" s="1">
        <f>IF(Tabela1[[#This Row],[SITUAÇÃO]]="Aprovado",CP165,0)</f>
        <v>0</v>
      </c>
    </row>
    <row r="166" spans="1:95" ht="15" customHeight="1" x14ac:dyDescent="0.35">
      <c r="A166" s="11"/>
      <c r="B166" s="12"/>
      <c r="C166" s="12"/>
      <c r="D166" s="12"/>
      <c r="E166" s="8"/>
      <c r="F166" s="89"/>
      <c r="CN166" t="str">
        <f>LEFT(A166,7)</f>
        <v/>
      </c>
      <c r="CO166" s="1" t="str">
        <f t="shared" si="3"/>
        <v/>
      </c>
      <c r="CP166" s="1">
        <f>IFERROR(C166,0)</f>
        <v>0</v>
      </c>
      <c r="CQ166" s="1">
        <f>IF(Tabela1[[#This Row],[SITUAÇÃO]]="Aprovado",CP166,0)</f>
        <v>0</v>
      </c>
    </row>
    <row r="167" spans="1:95" x14ac:dyDescent="0.35">
      <c r="A167" s="11"/>
      <c r="B167" s="12"/>
      <c r="C167" s="12"/>
      <c r="D167" s="12"/>
      <c r="E167" s="8"/>
      <c r="F167" s="89"/>
      <c r="CN167" t="str">
        <f>LEFT(A167,7)</f>
        <v/>
      </c>
      <c r="CO167" s="1" t="str">
        <f t="shared" si="3"/>
        <v/>
      </c>
      <c r="CP167" s="1">
        <f>IFERROR(C167,0)</f>
        <v>0</v>
      </c>
      <c r="CQ167" s="1">
        <f>IF(Tabela1[[#This Row],[SITUAÇÃO]]="Aprovado",CP167,0)</f>
        <v>0</v>
      </c>
    </row>
    <row r="168" spans="1:95" x14ac:dyDescent="0.35">
      <c r="A168" s="11"/>
      <c r="B168" s="12"/>
      <c r="C168" s="12"/>
      <c r="D168" s="12"/>
      <c r="E168" s="8"/>
      <c r="F168" s="89"/>
      <c r="CN168" t="str">
        <f>LEFT(A168,7)</f>
        <v/>
      </c>
      <c r="CO168" s="1" t="str">
        <f t="shared" si="3"/>
        <v/>
      </c>
      <c r="CP168" s="1">
        <f>IFERROR(C168,0)</f>
        <v>0</v>
      </c>
      <c r="CQ168" s="1">
        <f>IF(Tabela1[[#This Row],[SITUAÇÃO]]="Aprovado",CP168,0)</f>
        <v>0</v>
      </c>
    </row>
    <row r="169" spans="1:95" x14ac:dyDescent="0.35">
      <c r="A169" s="11"/>
      <c r="B169" s="12"/>
      <c r="C169" s="12"/>
      <c r="D169" s="12"/>
      <c r="E169" s="8"/>
      <c r="F169" s="89"/>
      <c r="CN169" t="str">
        <f>LEFT(A169,7)</f>
        <v/>
      </c>
      <c r="CO169" s="1" t="str">
        <f t="shared" si="3"/>
        <v/>
      </c>
      <c r="CP169" s="1">
        <f>IFERROR(C169,0)</f>
        <v>0</v>
      </c>
      <c r="CQ169" s="1">
        <f>IF(Tabela1[[#This Row],[SITUAÇÃO]]="Aprovado",CP169,0)</f>
        <v>0</v>
      </c>
    </row>
    <row r="170" spans="1:95" x14ac:dyDescent="0.35">
      <c r="A170" s="11"/>
      <c r="B170" s="12"/>
      <c r="C170" s="12"/>
      <c r="D170" s="12"/>
      <c r="E170" s="8"/>
      <c r="F170" s="89"/>
      <c r="CN170" t="str">
        <f>LEFT(A170,7)</f>
        <v/>
      </c>
      <c r="CO170" s="1" t="str">
        <f t="shared" si="3"/>
        <v/>
      </c>
      <c r="CP170" s="1">
        <f>IFERROR(C170,0)</f>
        <v>0</v>
      </c>
      <c r="CQ170" s="1">
        <f>IF(Tabela1[[#This Row],[SITUAÇÃO]]="Aprovado",CP170,0)</f>
        <v>0</v>
      </c>
    </row>
    <row r="171" spans="1:95" x14ac:dyDescent="0.35">
      <c r="A171" s="11"/>
      <c r="B171" s="12"/>
      <c r="C171" s="12"/>
      <c r="D171" s="12"/>
      <c r="E171" s="8"/>
      <c r="F171" s="89"/>
      <c r="CN171" t="str">
        <f>LEFT(A171,7)</f>
        <v/>
      </c>
      <c r="CO171" s="1" t="str">
        <f t="shared" si="3"/>
        <v/>
      </c>
      <c r="CP171" s="1">
        <f>IFERROR(C171,0)</f>
        <v>0</v>
      </c>
      <c r="CQ171" s="1">
        <f>IF(Tabela1[[#This Row],[SITUAÇÃO]]="Aprovado",CP171,0)</f>
        <v>0</v>
      </c>
    </row>
    <row r="172" spans="1:95" x14ac:dyDescent="0.35">
      <c r="A172" s="11"/>
      <c r="B172" s="12"/>
      <c r="C172" s="12"/>
      <c r="D172" s="12"/>
      <c r="E172" s="8"/>
      <c r="F172" s="89"/>
      <c r="CN172" t="str">
        <f>LEFT(A172,7)</f>
        <v/>
      </c>
      <c r="CO172" s="1" t="str">
        <f t="shared" si="3"/>
        <v/>
      </c>
      <c r="CP172" s="1">
        <f>IFERROR(C172,0)</f>
        <v>0</v>
      </c>
      <c r="CQ172" s="1">
        <f>IF(Tabela1[[#This Row],[SITUAÇÃO]]="Aprovado",CP172,0)</f>
        <v>0</v>
      </c>
    </row>
    <row r="173" spans="1:95" x14ac:dyDescent="0.35">
      <c r="A173" s="11"/>
      <c r="B173" s="12"/>
      <c r="C173" s="12"/>
      <c r="D173" s="12"/>
      <c r="E173" s="8"/>
      <c r="F173" s="89"/>
      <c r="CN173" t="str">
        <f>LEFT(A173,7)</f>
        <v/>
      </c>
      <c r="CO173" s="1" t="str">
        <f t="shared" si="3"/>
        <v/>
      </c>
      <c r="CP173" s="1">
        <f>IFERROR(C173,0)</f>
        <v>0</v>
      </c>
      <c r="CQ173" s="1">
        <f>IF(Tabela1[[#This Row],[SITUAÇÃO]]="Aprovado",CP173,0)</f>
        <v>0</v>
      </c>
    </row>
    <row r="174" spans="1:95" x14ac:dyDescent="0.35">
      <c r="A174" s="11"/>
      <c r="B174" s="12"/>
      <c r="C174" s="12"/>
      <c r="D174" s="12"/>
      <c r="E174" s="8"/>
      <c r="F174" s="89"/>
      <c r="CN174" t="str">
        <f>LEFT(A174,7)</f>
        <v/>
      </c>
      <c r="CO174" s="1" t="str">
        <f t="shared" si="3"/>
        <v/>
      </c>
      <c r="CP174" s="1">
        <f>IFERROR(C174,0)</f>
        <v>0</v>
      </c>
      <c r="CQ174" s="1">
        <f>IF(Tabela1[[#This Row],[SITUAÇÃO]]="Aprovado",CP174,0)</f>
        <v>0</v>
      </c>
    </row>
    <row r="175" spans="1:95" x14ac:dyDescent="0.35">
      <c r="A175" s="11"/>
      <c r="B175" s="12"/>
      <c r="C175" s="12"/>
      <c r="D175" s="12"/>
      <c r="E175" s="8"/>
      <c r="F175" s="89"/>
      <c r="CN175" t="str">
        <f>LEFT(A175,7)</f>
        <v/>
      </c>
      <c r="CO175" s="1" t="str">
        <f t="shared" si="3"/>
        <v/>
      </c>
      <c r="CP175" s="1">
        <f>IFERROR(C175,0)</f>
        <v>0</v>
      </c>
      <c r="CQ175" s="1">
        <f>IF(Tabela1[[#This Row],[SITUAÇÃO]]="Aprovado",CP175,0)</f>
        <v>0</v>
      </c>
    </row>
    <row r="176" spans="1:95" x14ac:dyDescent="0.35">
      <c r="A176" s="11"/>
      <c r="B176" s="12"/>
      <c r="C176" s="12"/>
      <c r="D176" s="12"/>
      <c r="E176" s="8"/>
      <c r="F176" s="89"/>
      <c r="CN176" t="str">
        <f>LEFT(A176,7)</f>
        <v/>
      </c>
      <c r="CO176" s="1" t="str">
        <f t="shared" si="3"/>
        <v/>
      </c>
      <c r="CP176" s="1">
        <f>IFERROR(C176,0)</f>
        <v>0</v>
      </c>
      <c r="CQ176" s="1">
        <f>IF(Tabela1[[#This Row],[SITUAÇÃO]]="Aprovado",CP176,0)</f>
        <v>0</v>
      </c>
    </row>
    <row r="177" spans="1:95" x14ac:dyDescent="0.35">
      <c r="A177" s="11"/>
      <c r="B177" s="12"/>
      <c r="C177" s="12"/>
      <c r="D177" s="12"/>
      <c r="E177" s="8"/>
      <c r="F177" s="89"/>
      <c r="CN177" t="str">
        <f>LEFT(A177,7)</f>
        <v/>
      </c>
      <c r="CO177" s="1" t="str">
        <f t="shared" si="3"/>
        <v/>
      </c>
      <c r="CP177" s="1">
        <f>IFERROR(C177,0)</f>
        <v>0</v>
      </c>
      <c r="CQ177" s="1">
        <f>IF(Tabela1[[#This Row],[SITUAÇÃO]]="Aprovado",CP177,0)</f>
        <v>0</v>
      </c>
    </row>
    <row r="178" spans="1:95" x14ac:dyDescent="0.35">
      <c r="A178" s="11"/>
      <c r="B178" s="12"/>
      <c r="C178" s="12"/>
      <c r="D178" s="12"/>
      <c r="E178" s="8"/>
      <c r="F178" s="89"/>
      <c r="CN178" t="str">
        <f>LEFT(A178,7)</f>
        <v/>
      </c>
      <c r="CO178" s="1" t="str">
        <f t="shared" si="3"/>
        <v/>
      </c>
      <c r="CP178" s="1">
        <f>IFERROR(C178,0)</f>
        <v>0</v>
      </c>
      <c r="CQ178" s="1">
        <f>IF(Tabela1[[#This Row],[SITUAÇÃO]]="Aprovado",CP178,0)</f>
        <v>0</v>
      </c>
    </row>
    <row r="179" spans="1:95" x14ac:dyDescent="0.35">
      <c r="A179" s="11"/>
      <c r="B179" s="12"/>
      <c r="C179" s="12"/>
      <c r="D179" s="12"/>
      <c r="E179" s="8"/>
      <c r="F179" s="89"/>
      <c r="CN179" t="str">
        <f>LEFT(A179,7)</f>
        <v/>
      </c>
      <c r="CO179" s="1" t="str">
        <f t="shared" si="3"/>
        <v/>
      </c>
      <c r="CP179" s="1">
        <f>IFERROR(C179,0)</f>
        <v>0</v>
      </c>
      <c r="CQ179" s="1">
        <f>IF(Tabela1[[#This Row],[SITUAÇÃO]]="Aprovado",CP179,0)</f>
        <v>0</v>
      </c>
    </row>
    <row r="180" spans="1:95" x14ac:dyDescent="0.35">
      <c r="A180" s="11"/>
      <c r="B180" s="12"/>
      <c r="C180" s="12"/>
      <c r="D180" s="12"/>
      <c r="E180" s="8"/>
      <c r="F180" s="89"/>
      <c r="CN180" t="str">
        <f>LEFT(A180,7)</f>
        <v/>
      </c>
      <c r="CO180" s="1" t="str">
        <f t="shared" si="3"/>
        <v/>
      </c>
      <c r="CP180" s="1">
        <f>IFERROR(C180,0)</f>
        <v>0</v>
      </c>
      <c r="CQ180" s="1">
        <f>IF(Tabela1[[#This Row],[SITUAÇÃO]]="Aprovado",CP180,0)</f>
        <v>0</v>
      </c>
    </row>
    <row r="181" spans="1:95" x14ac:dyDescent="0.35">
      <c r="A181" s="11"/>
      <c r="B181" s="12"/>
      <c r="C181" s="12"/>
      <c r="D181" s="12"/>
      <c r="E181" s="8"/>
      <c r="F181" s="89"/>
      <c r="CN181" t="str">
        <f>LEFT(A181,7)</f>
        <v/>
      </c>
      <c r="CO181" s="1" t="str">
        <f t="shared" si="3"/>
        <v/>
      </c>
      <c r="CP181" s="1">
        <f>IFERROR(C181,0)</f>
        <v>0</v>
      </c>
      <c r="CQ181" s="1">
        <f>IF(Tabela1[[#This Row],[SITUAÇÃO]]="Aprovado",CP181,0)</f>
        <v>0</v>
      </c>
    </row>
    <row r="182" spans="1:95" x14ac:dyDescent="0.35">
      <c r="A182" s="11"/>
      <c r="B182" s="12"/>
      <c r="C182" s="12"/>
      <c r="D182" s="12"/>
      <c r="E182" s="8"/>
      <c r="F182" s="89"/>
      <c r="CN182" t="str">
        <f>LEFT(A182,7)</f>
        <v/>
      </c>
      <c r="CO182" s="1" t="str">
        <f t="shared" si="3"/>
        <v/>
      </c>
      <c r="CP182" s="1">
        <f>IFERROR(C182,0)</f>
        <v>0</v>
      </c>
      <c r="CQ182" s="1">
        <f>IF(Tabela1[[#This Row],[SITUAÇÃO]]="Aprovado",CP182,0)</f>
        <v>0</v>
      </c>
    </row>
    <row r="183" spans="1:95" x14ac:dyDescent="0.35">
      <c r="A183" s="11"/>
      <c r="B183" s="12"/>
      <c r="C183" s="12"/>
      <c r="D183" s="12"/>
      <c r="E183" s="8"/>
      <c r="F183" s="89"/>
      <c r="CN183" t="str">
        <f>LEFT(A183,7)</f>
        <v/>
      </c>
      <c r="CO183" s="1" t="str">
        <f t="shared" si="3"/>
        <v/>
      </c>
      <c r="CP183" s="1">
        <f>IFERROR(C183,0)</f>
        <v>0</v>
      </c>
      <c r="CQ183" s="1">
        <f>IF(Tabela1[[#This Row],[SITUAÇÃO]]="Aprovado",CP183,0)</f>
        <v>0</v>
      </c>
    </row>
    <row r="184" spans="1:95" x14ac:dyDescent="0.35">
      <c r="A184" s="11"/>
      <c r="B184" s="12"/>
      <c r="C184" s="12"/>
      <c r="D184" s="12"/>
      <c r="E184" s="8"/>
      <c r="F184" s="89"/>
      <c r="CN184" t="str">
        <f>LEFT(A184,7)</f>
        <v/>
      </c>
      <c r="CO184" s="1" t="str">
        <f t="shared" si="3"/>
        <v/>
      </c>
      <c r="CP184" s="1">
        <f>IFERROR(C184,0)</f>
        <v>0</v>
      </c>
      <c r="CQ184" s="1">
        <f>IF(Tabela1[[#This Row],[SITUAÇÃO]]="Aprovado",CP184,0)</f>
        <v>0</v>
      </c>
    </row>
    <row r="185" spans="1:95" x14ac:dyDescent="0.35">
      <c r="A185" s="11"/>
      <c r="B185" s="12"/>
      <c r="C185" s="12"/>
      <c r="D185" s="12"/>
      <c r="E185" s="8"/>
      <c r="F185" s="89"/>
      <c r="CN185" t="str">
        <f>LEFT(A185,7)</f>
        <v/>
      </c>
      <c r="CO185" s="1" t="str">
        <f t="shared" si="3"/>
        <v/>
      </c>
      <c r="CP185" s="1">
        <f>IFERROR(C185,0)</f>
        <v>0</v>
      </c>
      <c r="CQ185" s="1">
        <f>IF(Tabela1[[#This Row],[SITUAÇÃO]]="Aprovado",CP185,0)</f>
        <v>0</v>
      </c>
    </row>
    <row r="186" spans="1:95" x14ac:dyDescent="0.35">
      <c r="A186" s="11"/>
      <c r="B186" s="12"/>
      <c r="C186" s="12"/>
      <c r="D186" s="12"/>
      <c r="E186" s="8"/>
      <c r="F186" s="89"/>
      <c r="CN186" t="str">
        <f>LEFT(A186,7)</f>
        <v/>
      </c>
      <c r="CO186" s="1" t="str">
        <f t="shared" si="3"/>
        <v/>
      </c>
      <c r="CP186" s="1">
        <f>IFERROR(C186,0)</f>
        <v>0</v>
      </c>
      <c r="CQ186" s="1">
        <f>IF(Tabela1[[#This Row],[SITUAÇÃO]]="Aprovado",CP186,0)</f>
        <v>0</v>
      </c>
    </row>
    <row r="187" spans="1:95" x14ac:dyDescent="0.35">
      <c r="A187" s="11"/>
      <c r="B187" s="12"/>
      <c r="C187" s="12"/>
      <c r="D187" s="12"/>
      <c r="E187" s="8"/>
      <c r="F187" s="89"/>
      <c r="CN187" t="str">
        <f>LEFT(A187,7)</f>
        <v/>
      </c>
      <c r="CO187" s="1" t="str">
        <f t="shared" si="3"/>
        <v/>
      </c>
      <c r="CP187" s="1">
        <f>IFERROR(C187,0)</f>
        <v>0</v>
      </c>
      <c r="CQ187" s="1">
        <f>IF(Tabela1[[#This Row],[SITUAÇÃO]]="Aprovado",CP187,0)</f>
        <v>0</v>
      </c>
    </row>
    <row r="188" spans="1:95" x14ac:dyDescent="0.35">
      <c r="A188" s="11"/>
      <c r="B188" s="12"/>
      <c r="C188" s="12"/>
      <c r="D188" s="12"/>
      <c r="E188" s="8"/>
      <c r="F188" s="89"/>
      <c r="CN188" t="str">
        <f>LEFT(A188,7)</f>
        <v/>
      </c>
      <c r="CO188" s="1" t="str">
        <f t="shared" si="3"/>
        <v/>
      </c>
      <c r="CP188" s="1">
        <f>IFERROR(C188,0)</f>
        <v>0</v>
      </c>
      <c r="CQ188" s="1">
        <f>IF(Tabela1[[#This Row],[SITUAÇÃO]]="Aprovado",CP188,0)</f>
        <v>0</v>
      </c>
    </row>
    <row r="189" spans="1:95" x14ac:dyDescent="0.35">
      <c r="A189" s="11"/>
      <c r="B189" s="12"/>
      <c r="C189" s="12"/>
      <c r="D189" s="12"/>
      <c r="E189" s="8"/>
      <c r="F189" s="89"/>
      <c r="CN189" t="str">
        <f>LEFT(A189,7)</f>
        <v/>
      </c>
      <c r="CO189" s="1" t="str">
        <f t="shared" si="3"/>
        <v/>
      </c>
      <c r="CP189" s="1">
        <f>IFERROR(C189,0)</f>
        <v>0</v>
      </c>
      <c r="CQ189" s="1">
        <f>IF(Tabela1[[#This Row],[SITUAÇÃO]]="Aprovado",CP189,0)</f>
        <v>0</v>
      </c>
    </row>
    <row r="190" spans="1:95" x14ac:dyDescent="0.35">
      <c r="A190" s="11"/>
      <c r="B190" s="12"/>
      <c r="C190" s="12"/>
      <c r="D190" s="12"/>
      <c r="E190" s="8"/>
      <c r="F190" s="89"/>
      <c r="CN190" t="str">
        <f>LEFT(A190,7)</f>
        <v/>
      </c>
      <c r="CO190" s="1" t="str">
        <f t="shared" si="3"/>
        <v/>
      </c>
      <c r="CP190" s="1">
        <f>IFERROR(C190,0)</f>
        <v>0</v>
      </c>
      <c r="CQ190" s="1">
        <f>IF(Tabela1[[#This Row],[SITUAÇÃO]]="Aprovado",CP190,0)</f>
        <v>0</v>
      </c>
    </row>
    <row r="191" spans="1:95" ht="15" customHeight="1" x14ac:dyDescent="0.35">
      <c r="A191" s="11"/>
      <c r="B191" s="12"/>
      <c r="C191" s="12"/>
      <c r="D191" s="12"/>
      <c r="E191" s="8"/>
      <c r="F191" s="89"/>
      <c r="CN191" t="str">
        <f>LEFT(A191,7)</f>
        <v/>
      </c>
      <c r="CO191" s="1" t="str">
        <f t="shared" si="3"/>
        <v/>
      </c>
      <c r="CP191" s="1">
        <f>IFERROR(C191,0)</f>
        <v>0</v>
      </c>
      <c r="CQ191" s="1">
        <f>IF(Tabela1[[#This Row],[SITUAÇÃO]]="Aprovado",CP191,0)</f>
        <v>0</v>
      </c>
    </row>
    <row r="192" spans="1:95" ht="15" customHeight="1" x14ac:dyDescent="0.35">
      <c r="A192" s="11"/>
      <c r="B192" s="12"/>
      <c r="C192" s="12"/>
      <c r="D192" s="12"/>
      <c r="E192" s="8"/>
      <c r="F192" s="89"/>
      <c r="CN192" t="str">
        <f>LEFT(A192,7)</f>
        <v/>
      </c>
      <c r="CO192" s="1" t="str">
        <f t="shared" si="3"/>
        <v/>
      </c>
      <c r="CP192" s="1">
        <f>IFERROR(C192,0)</f>
        <v>0</v>
      </c>
      <c r="CQ192" s="1">
        <f>IF(Tabela1[[#This Row],[SITUAÇÃO]]="Aprovado",CP192,0)</f>
        <v>0</v>
      </c>
    </row>
    <row r="193" spans="1:95" ht="15" customHeight="1" x14ac:dyDescent="0.35">
      <c r="A193" s="11"/>
      <c r="B193" s="12"/>
      <c r="C193" s="12"/>
      <c r="D193" s="12"/>
      <c r="E193" s="8"/>
      <c r="F193" s="89"/>
      <c r="CN193" t="str">
        <f>LEFT(A193,7)</f>
        <v/>
      </c>
      <c r="CO193" s="1" t="str">
        <f t="shared" si="3"/>
        <v/>
      </c>
      <c r="CP193" s="1">
        <f>IFERROR(C193,0)</f>
        <v>0</v>
      </c>
      <c r="CQ193" s="1">
        <f>IF(Tabela1[[#This Row],[SITUAÇÃO]]="Aprovado",CP193,0)</f>
        <v>0</v>
      </c>
    </row>
    <row r="194" spans="1:95" ht="15" customHeight="1" x14ac:dyDescent="0.35">
      <c r="A194" s="11"/>
      <c r="B194" s="12"/>
      <c r="C194" s="12"/>
      <c r="D194" s="12"/>
      <c r="E194" s="8"/>
      <c r="F194" s="89"/>
      <c r="CN194" t="str">
        <f>LEFT(A194,7)</f>
        <v/>
      </c>
      <c r="CO194" s="1" t="str">
        <f t="shared" si="3"/>
        <v/>
      </c>
      <c r="CP194" s="1">
        <f>IFERROR(C194,0)</f>
        <v>0</v>
      </c>
      <c r="CQ194" s="1">
        <f>IF(Tabela1[[#This Row],[SITUAÇÃO]]="Aprovado",CP194,0)</f>
        <v>0</v>
      </c>
    </row>
    <row r="195" spans="1:95" ht="15" customHeight="1" x14ac:dyDescent="0.35">
      <c r="A195" s="11"/>
      <c r="B195" s="12"/>
      <c r="C195" s="12"/>
      <c r="D195" s="12"/>
      <c r="E195" s="8"/>
      <c r="F195" s="89"/>
      <c r="CN195" t="str">
        <f>LEFT(A195,7)</f>
        <v/>
      </c>
      <c r="CO195" s="1" t="str">
        <f t="shared" si="3"/>
        <v/>
      </c>
      <c r="CP195" s="1">
        <f>IFERROR(C195,0)</f>
        <v>0</v>
      </c>
      <c r="CQ195" s="1">
        <f>IF(Tabela1[[#This Row],[SITUAÇÃO]]="Aprovado",CP195,0)</f>
        <v>0</v>
      </c>
    </row>
    <row r="196" spans="1:95" ht="15" customHeight="1" x14ac:dyDescent="0.35">
      <c r="A196" s="11"/>
      <c r="B196" s="12"/>
      <c r="C196" s="12"/>
      <c r="D196" s="12"/>
      <c r="E196" s="8"/>
      <c r="F196" s="89"/>
      <c r="CN196" t="str">
        <f>LEFT(A196,7)</f>
        <v/>
      </c>
      <c r="CO196" s="1" t="str">
        <f t="shared" si="3"/>
        <v/>
      </c>
      <c r="CP196" s="1">
        <f>IFERROR(C196,0)</f>
        <v>0</v>
      </c>
      <c r="CQ196" s="1">
        <f>IF(Tabela1[[#This Row],[SITUAÇÃO]]="Aprovado",CP196,0)</f>
        <v>0</v>
      </c>
    </row>
    <row r="197" spans="1:95" ht="15" customHeight="1" x14ac:dyDescent="0.35">
      <c r="A197" s="11"/>
      <c r="B197" s="12"/>
      <c r="C197" s="12"/>
      <c r="D197" s="12"/>
      <c r="E197" s="8"/>
      <c r="F197" s="89"/>
      <c r="CN197" t="str">
        <f>LEFT(A197,7)</f>
        <v/>
      </c>
      <c r="CO197" s="1" t="str">
        <f t="shared" si="3"/>
        <v/>
      </c>
      <c r="CP197" s="1">
        <f>IFERROR(C197,0)</f>
        <v>0</v>
      </c>
      <c r="CQ197" s="1">
        <f>IF(Tabela1[[#This Row],[SITUAÇÃO]]="Aprovado",CP197,0)</f>
        <v>0</v>
      </c>
    </row>
    <row r="198" spans="1:95" x14ac:dyDescent="0.35">
      <c r="A198" s="11"/>
      <c r="B198" s="12"/>
      <c r="C198" s="12"/>
      <c r="D198" s="12"/>
      <c r="E198" s="8"/>
      <c r="F198" s="89"/>
      <c r="CN198" t="str">
        <f>LEFT(A198,7)</f>
        <v/>
      </c>
      <c r="CO198" s="1" t="str">
        <f t="shared" si="3"/>
        <v/>
      </c>
      <c r="CP198" s="1">
        <f>IFERROR(C198,0)</f>
        <v>0</v>
      </c>
      <c r="CQ198" s="1">
        <f>IF(Tabela1[[#This Row],[SITUAÇÃO]]="Aprovado",CP198,0)</f>
        <v>0</v>
      </c>
    </row>
    <row r="199" spans="1:95" x14ac:dyDescent="0.35">
      <c r="A199" s="11"/>
      <c r="B199" s="12"/>
      <c r="C199" s="12"/>
      <c r="D199" s="12"/>
      <c r="E199" s="8"/>
      <c r="F199" s="89"/>
      <c r="CN199" t="str">
        <f>LEFT(A199,7)</f>
        <v/>
      </c>
      <c r="CO199" s="1" t="str">
        <f t="shared" si="3"/>
        <v/>
      </c>
      <c r="CP199" s="1">
        <f>IFERROR(C199,0)</f>
        <v>0</v>
      </c>
      <c r="CQ199" s="1">
        <f>IF(Tabela1[[#This Row],[SITUAÇÃO]]="Aprovado",CP199,0)</f>
        <v>0</v>
      </c>
    </row>
    <row r="200" spans="1:95" x14ac:dyDescent="0.35">
      <c r="A200" s="11"/>
      <c r="B200" s="12"/>
      <c r="C200" s="12"/>
      <c r="D200" s="12"/>
      <c r="E200" s="8"/>
      <c r="F200" s="89"/>
      <c r="CN200" t="str">
        <f>LEFT(A200,7)</f>
        <v/>
      </c>
      <c r="CO200" s="1" t="str">
        <f t="shared" si="3"/>
        <v/>
      </c>
      <c r="CP200" s="1">
        <f>IFERROR(C200,0)</f>
        <v>0</v>
      </c>
      <c r="CQ200" s="1">
        <f>IF(Tabela1[[#This Row],[SITUAÇÃO]]="Aprovado",CP200,0)</f>
        <v>0</v>
      </c>
    </row>
    <row r="201" spans="1:95" x14ac:dyDescent="0.35">
      <c r="A201" s="11"/>
      <c r="B201" s="12"/>
      <c r="C201" s="12"/>
      <c r="D201" s="12"/>
      <c r="E201" s="8"/>
      <c r="F201" s="89"/>
      <c r="CN201" t="str">
        <f>LEFT(A201,7)</f>
        <v/>
      </c>
      <c r="CO201" s="1" t="str">
        <f t="shared" si="3"/>
        <v/>
      </c>
      <c r="CP201" s="1">
        <f>IFERROR(C201,0)</f>
        <v>0</v>
      </c>
      <c r="CQ201" s="1">
        <f>IF(Tabela1[[#This Row],[SITUAÇÃO]]="Aprovado",CP201,0)</f>
        <v>0</v>
      </c>
    </row>
    <row r="202" spans="1:95" x14ac:dyDescent="0.35">
      <c r="A202" s="11"/>
      <c r="B202" s="12"/>
      <c r="C202" s="12"/>
      <c r="D202" s="12"/>
      <c r="E202" s="8"/>
      <c r="F202" s="89"/>
      <c r="CN202" t="str">
        <f>LEFT(A202,7)</f>
        <v/>
      </c>
      <c r="CO202" s="1" t="str">
        <f t="shared" si="3"/>
        <v/>
      </c>
      <c r="CP202" s="1">
        <f>IFERROR(C202,0)</f>
        <v>0</v>
      </c>
      <c r="CQ202" s="1">
        <f>IF(Tabela1[[#This Row],[SITUAÇÃO]]="Aprovado",CP202,0)</f>
        <v>0</v>
      </c>
    </row>
    <row r="203" spans="1:95" x14ac:dyDescent="0.35">
      <c r="A203" s="11"/>
      <c r="B203" s="12"/>
      <c r="C203" s="12"/>
      <c r="D203" s="12"/>
      <c r="E203" s="8"/>
      <c r="F203" s="89"/>
      <c r="CN203" t="str">
        <f>LEFT(A203,7)</f>
        <v/>
      </c>
      <c r="CO203" s="1" t="str">
        <f t="shared" si="3"/>
        <v/>
      </c>
      <c r="CP203" s="1">
        <f>IFERROR(C203,0)</f>
        <v>0</v>
      </c>
      <c r="CQ203" s="1">
        <f>IF(Tabela1[[#This Row],[SITUAÇÃO]]="Aprovado",CP203,0)</f>
        <v>0</v>
      </c>
    </row>
    <row r="204" spans="1:95" x14ac:dyDescent="0.35">
      <c r="A204" s="11"/>
      <c r="B204" s="12"/>
      <c r="C204" s="12"/>
      <c r="D204" s="12"/>
      <c r="E204" s="8"/>
      <c r="F204" s="89"/>
      <c r="CN204" t="str">
        <f>LEFT(A204,7)</f>
        <v/>
      </c>
      <c r="CO204" s="1" t="str">
        <f t="shared" si="3"/>
        <v/>
      </c>
      <c r="CP204" s="1">
        <f>IFERROR(C204,0)</f>
        <v>0</v>
      </c>
      <c r="CQ204" s="1">
        <f>IF(Tabela1[[#This Row],[SITUAÇÃO]]="Aprovado",CP204,0)</f>
        <v>0</v>
      </c>
    </row>
    <row r="205" spans="1:95" x14ac:dyDescent="0.35">
      <c r="A205" s="11"/>
      <c r="B205" s="12"/>
      <c r="C205" s="12"/>
      <c r="D205" s="12"/>
      <c r="E205" s="8"/>
      <c r="F205" s="89"/>
      <c r="CN205" t="str">
        <f>LEFT(A205,7)</f>
        <v/>
      </c>
      <c r="CO205" s="1" t="str">
        <f t="shared" si="3"/>
        <v/>
      </c>
      <c r="CP205" s="1">
        <f>IFERROR(C205,0)</f>
        <v>0</v>
      </c>
      <c r="CQ205" s="1">
        <f>IF(Tabela1[[#This Row],[SITUAÇÃO]]="Aprovado",CP205,0)</f>
        <v>0</v>
      </c>
    </row>
    <row r="206" spans="1:95" x14ac:dyDescent="0.35">
      <c r="A206" s="11"/>
      <c r="B206" s="12"/>
      <c r="C206" s="12"/>
      <c r="D206" s="12"/>
      <c r="E206" s="8"/>
      <c r="F206" s="89"/>
      <c r="CN206" t="str">
        <f>LEFT(A206,7)</f>
        <v/>
      </c>
      <c r="CO206" s="1" t="str">
        <f t="shared" si="3"/>
        <v/>
      </c>
      <c r="CP206" s="1">
        <f>IFERROR(C206,0)</f>
        <v>0</v>
      </c>
      <c r="CQ206" s="1">
        <f>IF(Tabela1[[#This Row],[SITUAÇÃO]]="Aprovado",CP206,0)</f>
        <v>0</v>
      </c>
    </row>
    <row r="207" spans="1:95" x14ac:dyDescent="0.35">
      <c r="A207" s="11"/>
      <c r="B207" s="12"/>
      <c r="C207" s="12"/>
      <c r="D207" s="12"/>
      <c r="E207" s="8"/>
      <c r="F207" s="89"/>
      <c r="CN207" t="str">
        <f>LEFT(A207,7)</f>
        <v/>
      </c>
      <c r="CO207" s="1" t="str">
        <f t="shared" si="3"/>
        <v/>
      </c>
      <c r="CP207" s="1">
        <f>IFERROR(C207,0)</f>
        <v>0</v>
      </c>
      <c r="CQ207" s="1">
        <f>IF(Tabela1[[#This Row],[SITUAÇÃO]]="Aprovado",CP207,0)</f>
        <v>0</v>
      </c>
    </row>
    <row r="208" spans="1:95" x14ac:dyDescent="0.35">
      <c r="A208" s="11"/>
      <c r="B208" s="12"/>
      <c r="C208" s="12"/>
      <c r="D208" s="12"/>
      <c r="E208" s="8"/>
      <c r="F208" s="89"/>
      <c r="CN208" t="str">
        <f>LEFT(A208,7)</f>
        <v/>
      </c>
      <c r="CO208" s="1" t="str">
        <f t="shared" si="3"/>
        <v/>
      </c>
      <c r="CP208" s="1">
        <f>IFERROR(C208,0)</f>
        <v>0</v>
      </c>
      <c r="CQ208" s="1">
        <f>IF(Tabela1[[#This Row],[SITUAÇÃO]]="Aprovado",CP208,0)</f>
        <v>0</v>
      </c>
    </row>
    <row r="209" spans="1:95" x14ac:dyDescent="0.35">
      <c r="A209" s="11"/>
      <c r="B209" s="12"/>
      <c r="C209" s="12"/>
      <c r="D209" s="12"/>
      <c r="E209" s="8"/>
      <c r="F209" s="89"/>
      <c r="CN209" t="str">
        <f>LEFT(A209,7)</f>
        <v/>
      </c>
      <c r="CO209" s="1" t="str">
        <f t="shared" si="3"/>
        <v/>
      </c>
      <c r="CP209" s="1">
        <f>IFERROR(C209,0)</f>
        <v>0</v>
      </c>
      <c r="CQ209" s="1">
        <f>IF(Tabela1[[#This Row],[SITUAÇÃO]]="Aprovado",CP209,0)</f>
        <v>0</v>
      </c>
    </row>
    <row r="210" spans="1:95" x14ac:dyDescent="0.35">
      <c r="A210" s="11"/>
      <c r="B210" s="12"/>
      <c r="C210" s="12"/>
      <c r="D210" s="12"/>
      <c r="E210" s="8"/>
      <c r="F210" s="89"/>
      <c r="CN210" t="str">
        <f>LEFT(A210,7)</f>
        <v/>
      </c>
      <c r="CO210" s="1" t="str">
        <f t="shared" si="3"/>
        <v/>
      </c>
      <c r="CP210" s="1">
        <f>IFERROR(C210,0)</f>
        <v>0</v>
      </c>
      <c r="CQ210" s="1">
        <f>IF(Tabela1[[#This Row],[SITUAÇÃO]]="Aprovado",CP210,0)</f>
        <v>0</v>
      </c>
    </row>
    <row r="211" spans="1:95" x14ac:dyDescent="0.35">
      <c r="A211" s="11"/>
      <c r="B211" s="12"/>
      <c r="C211" s="12"/>
      <c r="D211" s="12"/>
      <c r="E211" s="8"/>
      <c r="F211" s="89"/>
      <c r="CN211" t="str">
        <f>LEFT(A211,7)</f>
        <v/>
      </c>
      <c r="CO211" s="1" t="str">
        <f t="shared" si="3"/>
        <v/>
      </c>
      <c r="CP211" s="1">
        <f>IFERROR(C211,0)</f>
        <v>0</v>
      </c>
      <c r="CQ211" s="1">
        <f>IF(Tabela1[[#This Row],[SITUAÇÃO]]="Aprovado",CP211,0)</f>
        <v>0</v>
      </c>
    </row>
    <row r="212" spans="1:95" x14ac:dyDescent="0.35">
      <c r="A212" s="11"/>
      <c r="B212" s="12"/>
      <c r="C212" s="12"/>
      <c r="D212" s="12"/>
      <c r="E212" s="8"/>
      <c r="F212" s="89"/>
      <c r="CN212" t="str">
        <f>LEFT(A212,7)</f>
        <v/>
      </c>
      <c r="CO212" s="1" t="str">
        <f t="shared" si="3"/>
        <v/>
      </c>
      <c r="CP212" s="1">
        <f>IFERROR(C212,0)</f>
        <v>0</v>
      </c>
      <c r="CQ212" s="1">
        <f>IF(Tabela1[[#This Row],[SITUAÇÃO]]="Aprovado",CP212,0)</f>
        <v>0</v>
      </c>
    </row>
    <row r="213" spans="1:95" x14ac:dyDescent="0.35">
      <c r="A213" s="11"/>
      <c r="B213" s="12"/>
      <c r="C213" s="12"/>
      <c r="D213" s="12"/>
      <c r="E213" s="8"/>
      <c r="F213" s="89"/>
      <c r="CN213" t="str">
        <f>LEFT(A213,7)</f>
        <v/>
      </c>
      <c r="CO213" s="1" t="str">
        <f t="shared" ref="CO213:CO276" si="4">LEFT(CN213,2)</f>
        <v/>
      </c>
      <c r="CP213" s="1">
        <f>IFERROR(C213,0)</f>
        <v>0</v>
      </c>
      <c r="CQ213" s="1">
        <f>IF(Tabela1[[#This Row],[SITUAÇÃO]]="Aprovado",CP213,0)</f>
        <v>0</v>
      </c>
    </row>
    <row r="214" spans="1:95" x14ac:dyDescent="0.35">
      <c r="A214" s="11"/>
      <c r="B214" s="12"/>
      <c r="C214" s="12"/>
      <c r="D214" s="12"/>
      <c r="E214" s="8"/>
      <c r="F214" s="89"/>
      <c r="CN214" t="str">
        <f>LEFT(A214,7)</f>
        <v/>
      </c>
      <c r="CO214" s="1" t="str">
        <f t="shared" si="4"/>
        <v/>
      </c>
      <c r="CP214" s="1">
        <f>IFERROR(C214,0)</f>
        <v>0</v>
      </c>
      <c r="CQ214" s="1">
        <f>IF(Tabela1[[#This Row],[SITUAÇÃO]]="Aprovado",CP214,0)</f>
        <v>0</v>
      </c>
    </row>
    <row r="215" spans="1:95" x14ac:dyDescent="0.35">
      <c r="A215" s="11"/>
      <c r="B215" s="12"/>
      <c r="C215" s="12"/>
      <c r="D215" s="12"/>
      <c r="E215" s="8"/>
      <c r="F215" s="89"/>
      <c r="CN215" t="str">
        <f>LEFT(A215,7)</f>
        <v/>
      </c>
      <c r="CO215" s="1" t="str">
        <f t="shared" si="4"/>
        <v/>
      </c>
      <c r="CP215" s="1">
        <f>IFERROR(C215,0)</f>
        <v>0</v>
      </c>
      <c r="CQ215" s="1">
        <f>IF(Tabela1[[#This Row],[SITUAÇÃO]]="Aprovado",CP215,0)</f>
        <v>0</v>
      </c>
    </row>
    <row r="216" spans="1:95" x14ac:dyDescent="0.35">
      <c r="A216" s="11"/>
      <c r="B216" s="12"/>
      <c r="C216" s="12"/>
      <c r="D216" s="12"/>
      <c r="E216" s="8"/>
      <c r="F216" s="89"/>
      <c r="CN216" t="str">
        <f>LEFT(A216,7)</f>
        <v/>
      </c>
      <c r="CO216" s="1" t="str">
        <f t="shared" si="4"/>
        <v/>
      </c>
      <c r="CP216" s="1">
        <f>IFERROR(C216,0)</f>
        <v>0</v>
      </c>
      <c r="CQ216" s="1">
        <f>IF(Tabela1[[#This Row],[SITUAÇÃO]]="Aprovado",CP216,0)</f>
        <v>0</v>
      </c>
    </row>
    <row r="217" spans="1:95" x14ac:dyDescent="0.35">
      <c r="A217" s="11"/>
      <c r="B217" s="12"/>
      <c r="C217" s="12"/>
      <c r="D217" s="12"/>
      <c r="E217" s="8"/>
      <c r="F217" s="89"/>
      <c r="CN217" t="str">
        <f>LEFT(A217,7)</f>
        <v/>
      </c>
      <c r="CO217" s="1" t="str">
        <f t="shared" si="4"/>
        <v/>
      </c>
      <c r="CP217" s="1">
        <f>IFERROR(C217,0)</f>
        <v>0</v>
      </c>
      <c r="CQ217" s="1">
        <f>IF(Tabela1[[#This Row],[SITUAÇÃO]]="Aprovado",CP217,0)</f>
        <v>0</v>
      </c>
    </row>
    <row r="218" spans="1:95" x14ac:dyDescent="0.35">
      <c r="A218" s="11"/>
      <c r="B218" s="12"/>
      <c r="C218" s="12"/>
      <c r="D218" s="12"/>
      <c r="E218" s="8"/>
      <c r="F218" s="89"/>
      <c r="CN218" t="str">
        <f>LEFT(A218,7)</f>
        <v/>
      </c>
      <c r="CO218" s="1" t="str">
        <f t="shared" si="4"/>
        <v/>
      </c>
      <c r="CP218" s="1">
        <f>IFERROR(C218,0)</f>
        <v>0</v>
      </c>
      <c r="CQ218" s="1">
        <f>IF(Tabela1[[#This Row],[SITUAÇÃO]]="Aprovado",CP218,0)</f>
        <v>0</v>
      </c>
    </row>
    <row r="219" spans="1:95" x14ac:dyDescent="0.35">
      <c r="A219" s="11"/>
      <c r="B219" s="12"/>
      <c r="C219" s="12"/>
      <c r="D219" s="12"/>
      <c r="E219" s="8"/>
      <c r="F219" s="89"/>
      <c r="CN219" t="str">
        <f>LEFT(A219,7)</f>
        <v/>
      </c>
      <c r="CO219" s="1" t="str">
        <f t="shared" si="4"/>
        <v/>
      </c>
      <c r="CP219" s="1">
        <f>IFERROR(C219,0)</f>
        <v>0</v>
      </c>
      <c r="CQ219" s="1">
        <f>IF(Tabela1[[#This Row],[SITUAÇÃO]]="Aprovado",CP219,0)</f>
        <v>0</v>
      </c>
    </row>
    <row r="220" spans="1:95" x14ac:dyDescent="0.35">
      <c r="A220" s="11"/>
      <c r="B220" s="12"/>
      <c r="C220" s="12"/>
      <c r="D220" s="12"/>
      <c r="E220" s="8"/>
      <c r="F220" s="89"/>
      <c r="CN220" t="str">
        <f>LEFT(A220,7)</f>
        <v/>
      </c>
      <c r="CO220" s="1" t="str">
        <f t="shared" si="4"/>
        <v/>
      </c>
      <c r="CP220" s="1">
        <f>IFERROR(C220,0)</f>
        <v>0</v>
      </c>
      <c r="CQ220" s="1">
        <f>IF(Tabela1[[#This Row],[SITUAÇÃO]]="Aprovado",CP220,0)</f>
        <v>0</v>
      </c>
    </row>
    <row r="221" spans="1:95" x14ac:dyDescent="0.35">
      <c r="A221" s="11"/>
      <c r="B221" s="12"/>
      <c r="C221" s="12"/>
      <c r="D221" s="12"/>
      <c r="E221" s="8"/>
      <c r="F221" s="89"/>
      <c r="CN221" t="str">
        <f>LEFT(A221,7)</f>
        <v/>
      </c>
      <c r="CO221" s="1" t="str">
        <f t="shared" si="4"/>
        <v/>
      </c>
      <c r="CP221" s="1">
        <f>IFERROR(C221,0)</f>
        <v>0</v>
      </c>
      <c r="CQ221" s="1">
        <f>IF(Tabela1[[#This Row],[SITUAÇÃO]]="Aprovado",CP221,0)</f>
        <v>0</v>
      </c>
    </row>
    <row r="222" spans="1:95" x14ac:dyDescent="0.35">
      <c r="A222" s="11"/>
      <c r="B222" s="12"/>
      <c r="C222" s="12"/>
      <c r="D222" s="12"/>
      <c r="E222" s="8"/>
      <c r="F222" s="89"/>
      <c r="CN222" t="str">
        <f>LEFT(A222,7)</f>
        <v/>
      </c>
      <c r="CO222" s="1" t="str">
        <f t="shared" si="4"/>
        <v/>
      </c>
      <c r="CP222" s="1">
        <f>IFERROR(C222,0)</f>
        <v>0</v>
      </c>
      <c r="CQ222" s="1">
        <f>IF(Tabela1[[#This Row],[SITUAÇÃO]]="Aprovado",CP222,0)</f>
        <v>0</v>
      </c>
    </row>
    <row r="223" spans="1:95" x14ac:dyDescent="0.35">
      <c r="A223" s="11"/>
      <c r="B223" s="12"/>
      <c r="C223" s="12"/>
      <c r="D223" s="12"/>
      <c r="E223" s="8"/>
      <c r="F223" s="89"/>
      <c r="CN223" t="str">
        <f>LEFT(A223,7)</f>
        <v/>
      </c>
      <c r="CO223" s="1" t="str">
        <f t="shared" si="4"/>
        <v/>
      </c>
      <c r="CP223" s="1">
        <f>IFERROR(C223,0)</f>
        <v>0</v>
      </c>
      <c r="CQ223" s="1">
        <f>IF(Tabela1[[#This Row],[SITUAÇÃO]]="Aprovado",CP223,0)</f>
        <v>0</v>
      </c>
    </row>
    <row r="224" spans="1:95" x14ac:dyDescent="0.35">
      <c r="A224" s="11"/>
      <c r="B224" s="12"/>
      <c r="C224" s="12"/>
      <c r="D224" s="12"/>
      <c r="E224" s="8"/>
      <c r="F224" s="89"/>
      <c r="CN224" t="str">
        <f>LEFT(A224,7)</f>
        <v/>
      </c>
      <c r="CO224" s="1" t="str">
        <f t="shared" si="4"/>
        <v/>
      </c>
      <c r="CP224" s="1">
        <f>IFERROR(C224,0)</f>
        <v>0</v>
      </c>
      <c r="CQ224" s="1">
        <f>IF(Tabela1[[#This Row],[SITUAÇÃO]]="Aprovado",CP224,0)</f>
        <v>0</v>
      </c>
    </row>
    <row r="225" spans="1:95" x14ac:dyDescent="0.35">
      <c r="A225" s="11"/>
      <c r="B225" s="12"/>
      <c r="C225" s="12"/>
      <c r="D225" s="12"/>
      <c r="E225" s="8"/>
      <c r="F225" s="89"/>
      <c r="CN225" t="str">
        <f>LEFT(A225,7)</f>
        <v/>
      </c>
      <c r="CO225" s="1" t="str">
        <f t="shared" si="4"/>
        <v/>
      </c>
      <c r="CP225" s="1">
        <f>IFERROR(C225,0)</f>
        <v>0</v>
      </c>
      <c r="CQ225" s="1">
        <f>IF(Tabela1[[#This Row],[SITUAÇÃO]]="Aprovado",CP225,0)</f>
        <v>0</v>
      </c>
    </row>
    <row r="226" spans="1:95" x14ac:dyDescent="0.35">
      <c r="A226" s="11"/>
      <c r="B226" s="12"/>
      <c r="C226" s="12"/>
      <c r="D226" s="12"/>
      <c r="E226" s="8"/>
      <c r="F226" s="89"/>
      <c r="CN226" t="str">
        <f>LEFT(A226,7)</f>
        <v/>
      </c>
      <c r="CO226" s="1" t="str">
        <f t="shared" si="4"/>
        <v/>
      </c>
      <c r="CP226" s="1">
        <f>IFERROR(C226,0)</f>
        <v>0</v>
      </c>
      <c r="CQ226" s="1">
        <f>IF(Tabela1[[#This Row],[SITUAÇÃO]]="Aprovado",CP226,0)</f>
        <v>0</v>
      </c>
    </row>
    <row r="227" spans="1:95" x14ac:dyDescent="0.35">
      <c r="A227" s="11"/>
      <c r="B227" s="12"/>
      <c r="C227" s="12"/>
      <c r="D227" s="12"/>
      <c r="E227" s="8"/>
      <c r="F227" s="89"/>
      <c r="CN227" t="str">
        <f>LEFT(A227,7)</f>
        <v/>
      </c>
      <c r="CO227" s="1" t="str">
        <f t="shared" si="4"/>
        <v/>
      </c>
      <c r="CP227" s="1">
        <f>IFERROR(C227,0)</f>
        <v>0</v>
      </c>
      <c r="CQ227" s="1">
        <f>IF(Tabela1[[#This Row],[SITUAÇÃO]]="Aprovado",CP227,0)</f>
        <v>0</v>
      </c>
    </row>
    <row r="228" spans="1:95" x14ac:dyDescent="0.35">
      <c r="A228" s="11"/>
      <c r="B228" s="12"/>
      <c r="C228" s="12"/>
      <c r="D228" s="12"/>
      <c r="E228" s="8"/>
      <c r="F228" s="89"/>
      <c r="CN228" t="str">
        <f>LEFT(A228,7)</f>
        <v/>
      </c>
      <c r="CO228" s="1" t="str">
        <f t="shared" si="4"/>
        <v/>
      </c>
      <c r="CP228" s="1">
        <f>IFERROR(C228,0)</f>
        <v>0</v>
      </c>
      <c r="CQ228" s="1">
        <f>IF(Tabela1[[#This Row],[SITUAÇÃO]]="Aprovado",CP228,0)</f>
        <v>0</v>
      </c>
    </row>
    <row r="229" spans="1:95" x14ac:dyDescent="0.35">
      <c r="A229" s="11"/>
      <c r="B229" s="12"/>
      <c r="C229" s="12"/>
      <c r="D229" s="12"/>
      <c r="E229" s="8"/>
      <c r="F229" s="89"/>
      <c r="CN229" t="str">
        <f>LEFT(A229,7)</f>
        <v/>
      </c>
      <c r="CO229" s="1" t="str">
        <f t="shared" si="4"/>
        <v/>
      </c>
      <c r="CP229" s="1">
        <f>IFERROR(C229,0)</f>
        <v>0</v>
      </c>
      <c r="CQ229" s="1">
        <f>IF(Tabela1[[#This Row],[SITUAÇÃO]]="Aprovado",CP229,0)</f>
        <v>0</v>
      </c>
    </row>
    <row r="230" spans="1:95" x14ac:dyDescent="0.35">
      <c r="A230" s="11"/>
      <c r="B230" s="12"/>
      <c r="C230" s="12"/>
      <c r="D230" s="12"/>
      <c r="E230" s="8"/>
      <c r="F230" s="89"/>
      <c r="CN230" t="str">
        <f>LEFT(A230,7)</f>
        <v/>
      </c>
      <c r="CO230" s="1" t="str">
        <f t="shared" si="4"/>
        <v/>
      </c>
      <c r="CP230" s="1">
        <f>IFERROR(C230,0)</f>
        <v>0</v>
      </c>
      <c r="CQ230" s="1">
        <f>IF(Tabela1[[#This Row],[SITUAÇÃO]]="Aprovado",CP230,0)</f>
        <v>0</v>
      </c>
    </row>
    <row r="231" spans="1:95" x14ac:dyDescent="0.35">
      <c r="A231" s="11"/>
      <c r="B231" s="12"/>
      <c r="C231" s="12"/>
      <c r="D231" s="12"/>
      <c r="E231" s="8"/>
      <c r="F231" s="89"/>
      <c r="CN231" t="str">
        <f>LEFT(A231,7)</f>
        <v/>
      </c>
      <c r="CO231" s="1" t="str">
        <f t="shared" si="4"/>
        <v/>
      </c>
      <c r="CP231" s="1">
        <f>IFERROR(C231,0)</f>
        <v>0</v>
      </c>
      <c r="CQ231" s="1">
        <f>IF(Tabela1[[#This Row],[SITUAÇÃO]]="Aprovado",CP231,0)</f>
        <v>0</v>
      </c>
    </row>
    <row r="232" spans="1:95" x14ac:dyDescent="0.35">
      <c r="A232" s="11"/>
      <c r="B232" s="12"/>
      <c r="C232" s="12"/>
      <c r="D232" s="12"/>
      <c r="E232" s="8"/>
      <c r="F232" s="89"/>
      <c r="CN232" t="str">
        <f>LEFT(A232,7)</f>
        <v/>
      </c>
      <c r="CO232" s="1" t="str">
        <f t="shared" si="4"/>
        <v/>
      </c>
      <c r="CP232" s="1">
        <f>IFERROR(C232,0)</f>
        <v>0</v>
      </c>
      <c r="CQ232" s="1">
        <f>IF(Tabela1[[#This Row],[SITUAÇÃO]]="Aprovado",CP232,0)</f>
        <v>0</v>
      </c>
    </row>
    <row r="233" spans="1:95" x14ac:dyDescent="0.35">
      <c r="A233" s="11"/>
      <c r="B233" s="12"/>
      <c r="C233" s="12"/>
      <c r="D233" s="12"/>
      <c r="E233" s="8"/>
      <c r="F233" s="89"/>
      <c r="CN233" t="str">
        <f>LEFT(A233,7)</f>
        <v/>
      </c>
      <c r="CO233" s="1" t="str">
        <f t="shared" si="4"/>
        <v/>
      </c>
      <c r="CP233" s="1">
        <f>IFERROR(C233,0)</f>
        <v>0</v>
      </c>
      <c r="CQ233" s="1">
        <f>IF(Tabela1[[#This Row],[SITUAÇÃO]]="Aprovado",CP233,0)</f>
        <v>0</v>
      </c>
    </row>
    <row r="234" spans="1:95" x14ac:dyDescent="0.35">
      <c r="A234" s="11"/>
      <c r="B234" s="12"/>
      <c r="C234" s="12"/>
      <c r="D234" s="12"/>
      <c r="E234" s="8"/>
      <c r="F234" s="89"/>
      <c r="CN234" t="str">
        <f>LEFT(A234,7)</f>
        <v/>
      </c>
      <c r="CO234" s="1" t="str">
        <f t="shared" si="4"/>
        <v/>
      </c>
      <c r="CP234" s="1">
        <f>IFERROR(C234,0)</f>
        <v>0</v>
      </c>
      <c r="CQ234" s="1">
        <f>IF(Tabela1[[#This Row],[SITUAÇÃO]]="Aprovado",CP234,0)</f>
        <v>0</v>
      </c>
    </row>
    <row r="235" spans="1:95" x14ac:dyDescent="0.35">
      <c r="A235" s="11"/>
      <c r="B235" s="12"/>
      <c r="C235" s="12"/>
      <c r="D235" s="12"/>
      <c r="E235" s="8"/>
      <c r="F235" s="89"/>
      <c r="CN235" t="str">
        <f>LEFT(A235,7)</f>
        <v/>
      </c>
      <c r="CO235" s="1" t="str">
        <f t="shared" si="4"/>
        <v/>
      </c>
      <c r="CP235" s="1">
        <f>IFERROR(C235,0)</f>
        <v>0</v>
      </c>
      <c r="CQ235" s="1">
        <f>IF(Tabela1[[#This Row],[SITUAÇÃO]]="Aprovado",CP235,0)</f>
        <v>0</v>
      </c>
    </row>
    <row r="236" spans="1:95" x14ac:dyDescent="0.35">
      <c r="A236" s="11"/>
      <c r="B236" s="12"/>
      <c r="C236" s="12"/>
      <c r="D236" s="12"/>
      <c r="E236" s="8"/>
      <c r="F236" s="89"/>
      <c r="CN236" t="str">
        <f>LEFT(A236,7)</f>
        <v/>
      </c>
      <c r="CO236" s="1" t="str">
        <f t="shared" si="4"/>
        <v/>
      </c>
      <c r="CP236" s="1">
        <f>IFERROR(C236,0)</f>
        <v>0</v>
      </c>
      <c r="CQ236" s="1">
        <f>IF(Tabela1[[#This Row],[SITUAÇÃO]]="Aprovado",CP236,0)</f>
        <v>0</v>
      </c>
    </row>
    <row r="237" spans="1:95" x14ac:dyDescent="0.35">
      <c r="A237" s="11"/>
      <c r="B237" s="12"/>
      <c r="C237" s="12"/>
      <c r="D237" s="12"/>
      <c r="E237" s="8"/>
      <c r="F237" s="89"/>
      <c r="CN237" t="str">
        <f>LEFT(A237,7)</f>
        <v/>
      </c>
      <c r="CO237" s="1" t="str">
        <f t="shared" si="4"/>
        <v/>
      </c>
      <c r="CP237" s="1">
        <f>IFERROR(C237,0)</f>
        <v>0</v>
      </c>
      <c r="CQ237" s="1">
        <f>IF(Tabela1[[#This Row],[SITUAÇÃO]]="Aprovado",CP237,0)</f>
        <v>0</v>
      </c>
    </row>
    <row r="238" spans="1:95" x14ac:dyDescent="0.35">
      <c r="A238" s="11"/>
      <c r="B238" s="12"/>
      <c r="C238" s="12"/>
      <c r="D238" s="12"/>
      <c r="E238" s="8"/>
      <c r="F238" s="89"/>
      <c r="CN238" t="str">
        <f>LEFT(A238,7)</f>
        <v/>
      </c>
      <c r="CO238" s="1" t="str">
        <f t="shared" si="4"/>
        <v/>
      </c>
      <c r="CP238" s="1">
        <f>IFERROR(C238,0)</f>
        <v>0</v>
      </c>
      <c r="CQ238" s="1">
        <f>IF(Tabela1[[#This Row],[SITUAÇÃO]]="Aprovado",CP238,0)</f>
        <v>0</v>
      </c>
    </row>
    <row r="239" spans="1:95" x14ac:dyDescent="0.35">
      <c r="A239" s="11"/>
      <c r="B239" s="12"/>
      <c r="C239" s="12"/>
      <c r="D239" s="12"/>
      <c r="E239" s="8"/>
      <c r="F239" s="89"/>
      <c r="CN239" t="str">
        <f>LEFT(A239,7)</f>
        <v/>
      </c>
      <c r="CO239" s="1" t="str">
        <f t="shared" si="4"/>
        <v/>
      </c>
      <c r="CP239" s="1">
        <f>IFERROR(C239,0)</f>
        <v>0</v>
      </c>
      <c r="CQ239" s="1">
        <f>IF(Tabela1[[#This Row],[SITUAÇÃO]]="Aprovado",CP239,0)</f>
        <v>0</v>
      </c>
    </row>
    <row r="240" spans="1:95" x14ac:dyDescent="0.35">
      <c r="A240" s="11"/>
      <c r="B240" s="12"/>
      <c r="C240" s="12"/>
      <c r="D240" s="12"/>
      <c r="E240" s="8"/>
      <c r="F240" s="89"/>
      <c r="CN240" t="str">
        <f>LEFT(A240,7)</f>
        <v/>
      </c>
      <c r="CO240" s="1" t="str">
        <f t="shared" si="4"/>
        <v/>
      </c>
      <c r="CP240" s="1">
        <f>IFERROR(C240,0)</f>
        <v>0</v>
      </c>
      <c r="CQ240" s="1">
        <f>IF(Tabela1[[#This Row],[SITUAÇÃO]]="Aprovado",CP240,0)</f>
        <v>0</v>
      </c>
    </row>
    <row r="241" spans="1:95" x14ac:dyDescent="0.35">
      <c r="A241" s="11"/>
      <c r="B241" s="12"/>
      <c r="C241" s="12"/>
      <c r="D241" s="12"/>
      <c r="E241" s="8"/>
      <c r="F241" s="89"/>
      <c r="CN241" t="str">
        <f>LEFT(A241,7)</f>
        <v/>
      </c>
      <c r="CO241" s="1" t="str">
        <f t="shared" si="4"/>
        <v/>
      </c>
      <c r="CP241" s="1">
        <f>IFERROR(C241,0)</f>
        <v>0</v>
      </c>
      <c r="CQ241" s="1">
        <f>IF(Tabela1[[#This Row],[SITUAÇÃO]]="Aprovado",CP241,0)</f>
        <v>0</v>
      </c>
    </row>
    <row r="242" spans="1:95" x14ac:dyDescent="0.35">
      <c r="A242" s="11"/>
      <c r="B242" s="12"/>
      <c r="C242" s="12"/>
      <c r="D242" s="12"/>
      <c r="E242" s="8"/>
      <c r="F242" s="89"/>
      <c r="CN242" t="str">
        <f>LEFT(A242,7)</f>
        <v/>
      </c>
      <c r="CO242" s="1" t="str">
        <f t="shared" si="4"/>
        <v/>
      </c>
      <c r="CP242" s="1">
        <f>IFERROR(C242,0)</f>
        <v>0</v>
      </c>
      <c r="CQ242" s="1">
        <f>IF(Tabela1[[#This Row],[SITUAÇÃO]]="Aprovado",CP242,0)</f>
        <v>0</v>
      </c>
    </row>
    <row r="243" spans="1:95" x14ac:dyDescent="0.35">
      <c r="A243" s="11"/>
      <c r="B243" s="12"/>
      <c r="C243" s="12"/>
      <c r="D243" s="12"/>
      <c r="E243" s="8"/>
      <c r="F243" s="89"/>
      <c r="CN243" t="str">
        <f>LEFT(A243,7)</f>
        <v/>
      </c>
      <c r="CO243" s="1" t="str">
        <f t="shared" si="4"/>
        <v/>
      </c>
      <c r="CP243" s="1">
        <f>IFERROR(C243,0)</f>
        <v>0</v>
      </c>
      <c r="CQ243" s="1">
        <f>IF(Tabela1[[#This Row],[SITUAÇÃO]]="Aprovado",CP243,0)</f>
        <v>0</v>
      </c>
    </row>
    <row r="244" spans="1:95" x14ac:dyDescent="0.35">
      <c r="A244" s="11"/>
      <c r="B244" s="12"/>
      <c r="C244" s="12"/>
      <c r="D244" s="12"/>
      <c r="E244" s="8"/>
      <c r="F244" s="89"/>
      <c r="CN244" t="str">
        <f>LEFT(A244,7)</f>
        <v/>
      </c>
      <c r="CO244" s="1" t="str">
        <f t="shared" si="4"/>
        <v/>
      </c>
      <c r="CP244" s="1">
        <f>IFERROR(C244,0)</f>
        <v>0</v>
      </c>
      <c r="CQ244" s="1">
        <f>IF(Tabela1[[#This Row],[SITUAÇÃO]]="Aprovado",CP244,0)</f>
        <v>0</v>
      </c>
    </row>
    <row r="245" spans="1:95" x14ac:dyDescent="0.35">
      <c r="A245" s="11"/>
      <c r="B245" s="12"/>
      <c r="C245" s="12"/>
      <c r="D245" s="12"/>
      <c r="E245" s="8"/>
      <c r="F245" s="89"/>
      <c r="CN245" t="str">
        <f>LEFT(A245,7)</f>
        <v/>
      </c>
      <c r="CO245" s="1" t="str">
        <f t="shared" si="4"/>
        <v/>
      </c>
      <c r="CP245" s="1">
        <f>IFERROR(C245,0)</f>
        <v>0</v>
      </c>
      <c r="CQ245" s="1">
        <f>IF(Tabela1[[#This Row],[SITUAÇÃO]]="Aprovado",CP245,0)</f>
        <v>0</v>
      </c>
    </row>
    <row r="246" spans="1:95" x14ac:dyDescent="0.35">
      <c r="A246" s="11"/>
      <c r="B246" s="12"/>
      <c r="C246" s="12"/>
      <c r="D246" s="12"/>
      <c r="E246" s="8"/>
      <c r="F246" s="89"/>
      <c r="CN246" t="str">
        <f>LEFT(A246,7)</f>
        <v/>
      </c>
      <c r="CO246" s="1" t="str">
        <f t="shared" si="4"/>
        <v/>
      </c>
      <c r="CP246" s="1">
        <f>IFERROR(C246,0)</f>
        <v>0</v>
      </c>
      <c r="CQ246" s="1">
        <f>IF(Tabela1[[#This Row],[SITUAÇÃO]]="Aprovado",CP246,0)</f>
        <v>0</v>
      </c>
    </row>
    <row r="247" spans="1:95" x14ac:dyDescent="0.35">
      <c r="A247" s="11"/>
      <c r="B247" s="12"/>
      <c r="C247" s="12"/>
      <c r="D247" s="12"/>
      <c r="E247" s="8"/>
      <c r="F247" s="89"/>
      <c r="CN247" t="str">
        <f>LEFT(A247,7)</f>
        <v/>
      </c>
      <c r="CO247" s="1" t="str">
        <f t="shared" si="4"/>
        <v/>
      </c>
      <c r="CP247" s="1">
        <f>IFERROR(C247,0)</f>
        <v>0</v>
      </c>
      <c r="CQ247" s="1">
        <f>IF(Tabela1[[#This Row],[SITUAÇÃO]]="Aprovado",CP247,0)</f>
        <v>0</v>
      </c>
    </row>
    <row r="248" spans="1:95" x14ac:dyDescent="0.35">
      <c r="A248" s="11"/>
      <c r="B248" s="12"/>
      <c r="C248" s="12"/>
      <c r="D248" s="12"/>
      <c r="E248" s="8"/>
      <c r="F248" s="89"/>
      <c r="CN248" t="str">
        <f>LEFT(A248,7)</f>
        <v/>
      </c>
      <c r="CO248" s="1" t="str">
        <f t="shared" si="4"/>
        <v/>
      </c>
      <c r="CP248" s="1">
        <f>IFERROR(C248,0)</f>
        <v>0</v>
      </c>
      <c r="CQ248" s="1">
        <f>IF(Tabela1[[#This Row],[SITUAÇÃO]]="Aprovado",CP248,0)</f>
        <v>0</v>
      </c>
    </row>
    <row r="249" spans="1:95" x14ac:dyDescent="0.35">
      <c r="A249" s="11"/>
      <c r="B249" s="12"/>
      <c r="C249" s="12"/>
      <c r="D249" s="12"/>
      <c r="E249" s="8"/>
      <c r="F249" s="89"/>
      <c r="CN249" t="str">
        <f>LEFT(A249,7)</f>
        <v/>
      </c>
      <c r="CO249" s="1" t="str">
        <f t="shared" si="4"/>
        <v/>
      </c>
      <c r="CP249" s="1">
        <f>IFERROR(C249,0)</f>
        <v>0</v>
      </c>
      <c r="CQ249" s="1">
        <f>IF(Tabela1[[#This Row],[SITUAÇÃO]]="Aprovado",CP249,0)</f>
        <v>0</v>
      </c>
    </row>
    <row r="250" spans="1:95" x14ac:dyDescent="0.35">
      <c r="A250" s="11"/>
      <c r="B250" s="12"/>
      <c r="C250" s="12"/>
      <c r="D250" s="12"/>
      <c r="E250" s="8"/>
      <c r="F250" s="89"/>
      <c r="CN250" t="str">
        <f>LEFT(A250,7)</f>
        <v/>
      </c>
      <c r="CO250" s="1" t="str">
        <f t="shared" si="4"/>
        <v/>
      </c>
      <c r="CP250" s="1">
        <f>IFERROR(C250,0)</f>
        <v>0</v>
      </c>
      <c r="CQ250" s="1">
        <f>IF(Tabela1[[#This Row],[SITUAÇÃO]]="Aprovado",CP250,0)</f>
        <v>0</v>
      </c>
    </row>
    <row r="251" spans="1:95" x14ac:dyDescent="0.35">
      <c r="A251" s="11"/>
      <c r="B251" s="12"/>
      <c r="C251" s="12"/>
      <c r="D251" s="12"/>
      <c r="E251" s="8"/>
      <c r="F251" s="89"/>
      <c r="CN251" t="str">
        <f>LEFT(A251,7)</f>
        <v/>
      </c>
      <c r="CO251" s="1" t="str">
        <f t="shared" si="4"/>
        <v/>
      </c>
      <c r="CP251" s="1">
        <f>IFERROR(C251,0)</f>
        <v>0</v>
      </c>
      <c r="CQ251" s="1">
        <f>IF(Tabela1[[#This Row],[SITUAÇÃO]]="Aprovado",CP251,0)</f>
        <v>0</v>
      </c>
    </row>
    <row r="252" spans="1:95" x14ac:dyDescent="0.35">
      <c r="A252" s="11"/>
      <c r="B252" s="12"/>
      <c r="C252" s="12"/>
      <c r="D252" s="12"/>
      <c r="E252" s="8"/>
      <c r="F252" s="89"/>
      <c r="CN252" t="str">
        <f>LEFT(A252,7)</f>
        <v/>
      </c>
      <c r="CO252" s="1" t="str">
        <f t="shared" si="4"/>
        <v/>
      </c>
      <c r="CP252" s="1">
        <f>IFERROR(C252,0)</f>
        <v>0</v>
      </c>
      <c r="CQ252" s="1">
        <f>IF(Tabela1[[#This Row],[SITUAÇÃO]]="Aprovado",CP252,0)</f>
        <v>0</v>
      </c>
    </row>
    <row r="253" spans="1:95" x14ac:dyDescent="0.35">
      <c r="A253" s="11"/>
      <c r="B253" s="12"/>
      <c r="C253" s="12"/>
      <c r="D253" s="12"/>
      <c r="E253" s="8"/>
      <c r="F253" s="89"/>
      <c r="CN253" t="str">
        <f>LEFT(A253,7)</f>
        <v/>
      </c>
      <c r="CO253" s="1" t="str">
        <f t="shared" si="4"/>
        <v/>
      </c>
      <c r="CP253" s="1">
        <f>IFERROR(C253,0)</f>
        <v>0</v>
      </c>
      <c r="CQ253" s="1">
        <f>IF(Tabela1[[#This Row],[SITUAÇÃO]]="Aprovado",CP253,0)</f>
        <v>0</v>
      </c>
    </row>
    <row r="254" spans="1:95" x14ac:dyDescent="0.35">
      <c r="A254" s="11"/>
      <c r="B254" s="12"/>
      <c r="C254" s="12"/>
      <c r="D254" s="12"/>
      <c r="E254" s="8"/>
      <c r="F254" s="89"/>
      <c r="CN254" t="str">
        <f>LEFT(A254,7)</f>
        <v/>
      </c>
      <c r="CO254" s="1" t="str">
        <f t="shared" si="4"/>
        <v/>
      </c>
      <c r="CP254" s="1">
        <f>IFERROR(C254,0)</f>
        <v>0</v>
      </c>
      <c r="CQ254" s="1">
        <f>IF(Tabela1[[#This Row],[SITUAÇÃO]]="Aprovado",CP254,0)</f>
        <v>0</v>
      </c>
    </row>
    <row r="255" spans="1:95" x14ac:dyDescent="0.35">
      <c r="A255" s="11"/>
      <c r="B255" s="12"/>
      <c r="C255" s="12"/>
      <c r="D255" s="12"/>
      <c r="E255" s="8"/>
      <c r="F255" s="89"/>
      <c r="CN255" t="str">
        <f>LEFT(A255,7)</f>
        <v/>
      </c>
      <c r="CO255" s="1" t="str">
        <f t="shared" si="4"/>
        <v/>
      </c>
      <c r="CP255" s="1">
        <f>IFERROR(C255,0)</f>
        <v>0</v>
      </c>
      <c r="CQ255" s="1">
        <f>IF(Tabela1[[#This Row],[SITUAÇÃO]]="Aprovado",CP255,0)</f>
        <v>0</v>
      </c>
    </row>
    <row r="256" spans="1:95" x14ac:dyDescent="0.35">
      <c r="A256" s="11"/>
      <c r="B256" s="12"/>
      <c r="C256" s="12"/>
      <c r="D256" s="12"/>
      <c r="E256" s="8"/>
      <c r="F256" s="89"/>
      <c r="CN256" t="str">
        <f>LEFT(A256,7)</f>
        <v/>
      </c>
      <c r="CO256" s="1" t="str">
        <f t="shared" si="4"/>
        <v/>
      </c>
      <c r="CP256" s="1">
        <f>IFERROR(C256,0)</f>
        <v>0</v>
      </c>
      <c r="CQ256" s="1">
        <f>IF(Tabela1[[#This Row],[SITUAÇÃO]]="Aprovado",CP256,0)</f>
        <v>0</v>
      </c>
    </row>
    <row r="257" spans="1:95" x14ac:dyDescent="0.35">
      <c r="A257" s="11"/>
      <c r="B257" s="12"/>
      <c r="C257" s="12"/>
      <c r="D257" s="12"/>
      <c r="E257" s="8"/>
      <c r="F257" s="89"/>
      <c r="CN257" t="str">
        <f>LEFT(A257,7)</f>
        <v/>
      </c>
      <c r="CO257" s="1" t="str">
        <f t="shared" si="4"/>
        <v/>
      </c>
      <c r="CP257" s="1">
        <f>IFERROR(C257,0)</f>
        <v>0</v>
      </c>
      <c r="CQ257" s="1">
        <f>IF(Tabela1[[#This Row],[SITUAÇÃO]]="Aprovado",CP257,0)</f>
        <v>0</v>
      </c>
    </row>
    <row r="258" spans="1:95" x14ac:dyDescent="0.35">
      <c r="A258" s="11"/>
      <c r="B258" s="12"/>
      <c r="C258" s="12"/>
      <c r="D258" s="12"/>
      <c r="E258" s="8"/>
      <c r="F258" s="89"/>
      <c r="CN258" t="str">
        <f>LEFT(A258,7)</f>
        <v/>
      </c>
      <c r="CO258" s="1" t="str">
        <f t="shared" si="4"/>
        <v/>
      </c>
      <c r="CP258" s="1">
        <f>IFERROR(C258,0)</f>
        <v>0</v>
      </c>
      <c r="CQ258" s="1">
        <f>IF(Tabela1[[#This Row],[SITUAÇÃO]]="Aprovado",CP258,0)</f>
        <v>0</v>
      </c>
    </row>
    <row r="259" spans="1:95" x14ac:dyDescent="0.35">
      <c r="A259" s="11"/>
      <c r="B259" s="12"/>
      <c r="C259" s="12"/>
      <c r="D259" s="12"/>
      <c r="E259" s="8"/>
      <c r="F259" s="89"/>
      <c r="CN259" t="str">
        <f>LEFT(A259,7)</f>
        <v/>
      </c>
      <c r="CO259" s="1" t="str">
        <f t="shared" si="4"/>
        <v/>
      </c>
      <c r="CP259" s="1">
        <f>IFERROR(C259,0)</f>
        <v>0</v>
      </c>
      <c r="CQ259" s="1">
        <f>IF(Tabela1[[#This Row],[SITUAÇÃO]]="Aprovado",CP259,0)</f>
        <v>0</v>
      </c>
    </row>
    <row r="260" spans="1:95" x14ac:dyDescent="0.35">
      <c r="A260" s="11"/>
      <c r="B260" s="12"/>
      <c r="C260" s="12"/>
      <c r="D260" s="12"/>
      <c r="E260" s="8"/>
      <c r="F260" s="89"/>
      <c r="CN260" t="str">
        <f>LEFT(A260,7)</f>
        <v/>
      </c>
      <c r="CO260" s="1" t="str">
        <f t="shared" si="4"/>
        <v/>
      </c>
      <c r="CP260" s="1">
        <f>IFERROR(C260,0)</f>
        <v>0</v>
      </c>
      <c r="CQ260" s="1">
        <f>IF(Tabela1[[#This Row],[SITUAÇÃO]]="Aprovado",CP260,0)</f>
        <v>0</v>
      </c>
    </row>
    <row r="261" spans="1:95" x14ac:dyDescent="0.35">
      <c r="A261" s="11"/>
      <c r="B261" s="12"/>
      <c r="C261" s="12"/>
      <c r="D261" s="12"/>
      <c r="E261" s="8"/>
      <c r="F261" s="89"/>
      <c r="CN261" t="str">
        <f>LEFT(A261,7)</f>
        <v/>
      </c>
      <c r="CO261" s="1" t="str">
        <f t="shared" si="4"/>
        <v/>
      </c>
      <c r="CP261" s="1">
        <f>IFERROR(C261,0)</f>
        <v>0</v>
      </c>
      <c r="CQ261" s="1">
        <f>IF(Tabela1[[#This Row],[SITUAÇÃO]]="Aprovado",CP261,0)</f>
        <v>0</v>
      </c>
    </row>
    <row r="262" spans="1:95" x14ac:dyDescent="0.35">
      <c r="A262" s="11"/>
      <c r="B262" s="12"/>
      <c r="C262" s="12"/>
      <c r="D262" s="12"/>
      <c r="E262" s="8"/>
      <c r="F262" s="89"/>
      <c r="CN262" t="str">
        <f>LEFT(A262,7)</f>
        <v/>
      </c>
      <c r="CO262" s="1" t="str">
        <f t="shared" si="4"/>
        <v/>
      </c>
      <c r="CP262" s="1">
        <f>IFERROR(C262,0)</f>
        <v>0</v>
      </c>
      <c r="CQ262" s="1">
        <f>IF(Tabela1[[#This Row],[SITUAÇÃO]]="Aprovado",CP262,0)</f>
        <v>0</v>
      </c>
    </row>
    <row r="263" spans="1:95" x14ac:dyDescent="0.35">
      <c r="A263" s="11"/>
      <c r="B263" s="12"/>
      <c r="C263" s="12"/>
      <c r="D263" s="12"/>
      <c r="E263" s="8"/>
      <c r="F263" s="89"/>
      <c r="CN263" t="str">
        <f>LEFT(A263,7)</f>
        <v/>
      </c>
      <c r="CO263" s="1" t="str">
        <f t="shared" si="4"/>
        <v/>
      </c>
      <c r="CP263" s="1">
        <f>IFERROR(C263,0)</f>
        <v>0</v>
      </c>
      <c r="CQ263" s="1">
        <f>IF(Tabela1[[#This Row],[SITUAÇÃO]]="Aprovado",CP263,0)</f>
        <v>0</v>
      </c>
    </row>
    <row r="264" spans="1:95" x14ac:dyDescent="0.35">
      <c r="A264" s="11"/>
      <c r="B264" s="12"/>
      <c r="C264" s="12"/>
      <c r="D264" s="12"/>
      <c r="E264" s="8"/>
      <c r="F264" s="89"/>
      <c r="CN264" t="str">
        <f>LEFT(A264,7)</f>
        <v/>
      </c>
      <c r="CO264" s="1" t="str">
        <f t="shared" si="4"/>
        <v/>
      </c>
      <c r="CP264" s="1">
        <f>IFERROR(C264,0)</f>
        <v>0</v>
      </c>
      <c r="CQ264" s="1">
        <f>IF(Tabela1[[#This Row],[SITUAÇÃO]]="Aprovado",CP264,0)</f>
        <v>0</v>
      </c>
    </row>
    <row r="265" spans="1:95" x14ac:dyDescent="0.35">
      <c r="A265" s="11"/>
      <c r="B265" s="12"/>
      <c r="C265" s="12"/>
      <c r="D265" s="12"/>
      <c r="E265" s="8"/>
      <c r="F265" s="89"/>
      <c r="CN265" t="str">
        <f>LEFT(A265,7)</f>
        <v/>
      </c>
      <c r="CO265" s="1" t="str">
        <f t="shared" si="4"/>
        <v/>
      </c>
      <c r="CP265" s="1">
        <f>IFERROR(C265,0)</f>
        <v>0</v>
      </c>
      <c r="CQ265" s="1">
        <f>IF(Tabela1[[#This Row],[SITUAÇÃO]]="Aprovado",CP265,0)</f>
        <v>0</v>
      </c>
    </row>
    <row r="266" spans="1:95" x14ac:dyDescent="0.35">
      <c r="A266" s="11"/>
      <c r="B266" s="12"/>
      <c r="C266" s="12"/>
      <c r="D266" s="12"/>
      <c r="E266" s="8"/>
      <c r="F266" s="89"/>
      <c r="CN266" t="str">
        <f>LEFT(A266,7)</f>
        <v/>
      </c>
      <c r="CO266" s="1" t="str">
        <f t="shared" si="4"/>
        <v/>
      </c>
      <c r="CP266" s="1">
        <f>IFERROR(C266,0)</f>
        <v>0</v>
      </c>
      <c r="CQ266" s="1">
        <f>IF(Tabela1[[#This Row],[SITUAÇÃO]]="Aprovado",CP266,0)</f>
        <v>0</v>
      </c>
    </row>
    <row r="267" spans="1:95" x14ac:dyDescent="0.35">
      <c r="A267" s="11"/>
      <c r="B267" s="12"/>
      <c r="C267" s="12"/>
      <c r="D267" s="12"/>
      <c r="E267" s="8"/>
      <c r="F267" s="89"/>
      <c r="CN267" t="str">
        <f>LEFT(A267,7)</f>
        <v/>
      </c>
      <c r="CO267" s="1" t="str">
        <f t="shared" si="4"/>
        <v/>
      </c>
      <c r="CP267" s="1">
        <f>IFERROR(C267,0)</f>
        <v>0</v>
      </c>
      <c r="CQ267" s="1">
        <f>IF(Tabela1[[#This Row],[SITUAÇÃO]]="Aprovado",CP267,0)</f>
        <v>0</v>
      </c>
    </row>
    <row r="268" spans="1:95" x14ac:dyDescent="0.35">
      <c r="A268" s="11"/>
      <c r="B268" s="12"/>
      <c r="C268" s="12"/>
      <c r="D268" s="12"/>
      <c r="E268" s="8"/>
      <c r="F268" s="89"/>
      <c r="CN268" t="str">
        <f>LEFT(A268,7)</f>
        <v/>
      </c>
      <c r="CO268" s="1" t="str">
        <f t="shared" si="4"/>
        <v/>
      </c>
      <c r="CP268" s="1">
        <f>IFERROR(C268,0)</f>
        <v>0</v>
      </c>
      <c r="CQ268" s="1">
        <f>IF(Tabela1[[#This Row],[SITUAÇÃO]]="Aprovado",CP268,0)</f>
        <v>0</v>
      </c>
    </row>
    <row r="269" spans="1:95" x14ac:dyDescent="0.35">
      <c r="A269" s="11"/>
      <c r="B269" s="12"/>
      <c r="C269" s="12"/>
      <c r="D269" s="12"/>
      <c r="E269" s="8"/>
      <c r="F269" s="89"/>
      <c r="CN269" t="str">
        <f>LEFT(A269,7)</f>
        <v/>
      </c>
      <c r="CO269" s="1" t="str">
        <f t="shared" si="4"/>
        <v/>
      </c>
      <c r="CP269" s="1">
        <f>IFERROR(C269,0)</f>
        <v>0</v>
      </c>
      <c r="CQ269" s="1">
        <f>IF(Tabela1[[#This Row],[SITUAÇÃO]]="Aprovado",CP269,0)</f>
        <v>0</v>
      </c>
    </row>
    <row r="270" spans="1:95" x14ac:dyDescent="0.35">
      <c r="A270" s="11"/>
      <c r="B270" s="12"/>
      <c r="C270" s="12"/>
      <c r="D270" s="12"/>
      <c r="E270" s="8"/>
      <c r="F270" s="89"/>
      <c r="CN270" t="str">
        <f>LEFT(A270,7)</f>
        <v/>
      </c>
      <c r="CO270" s="1" t="str">
        <f t="shared" si="4"/>
        <v/>
      </c>
      <c r="CP270" s="1">
        <f>IFERROR(C270,0)</f>
        <v>0</v>
      </c>
      <c r="CQ270" s="1">
        <f>IF(Tabela1[[#This Row],[SITUAÇÃO]]="Aprovado",CP270,0)</f>
        <v>0</v>
      </c>
    </row>
    <row r="271" spans="1:95" x14ac:dyDescent="0.35">
      <c r="A271" s="11"/>
      <c r="B271" s="12"/>
      <c r="C271" s="12"/>
      <c r="D271" s="12"/>
      <c r="E271" s="8"/>
      <c r="F271" s="89"/>
      <c r="CN271" t="str">
        <f>LEFT(A271,7)</f>
        <v/>
      </c>
      <c r="CO271" s="1" t="str">
        <f t="shared" si="4"/>
        <v/>
      </c>
      <c r="CP271" s="1">
        <f>IFERROR(C271,0)</f>
        <v>0</v>
      </c>
      <c r="CQ271" s="1">
        <f>IF(Tabela1[[#This Row],[SITUAÇÃO]]="Aprovado",CP271,0)</f>
        <v>0</v>
      </c>
    </row>
    <row r="272" spans="1:95" x14ac:dyDescent="0.35">
      <c r="A272" s="11"/>
      <c r="B272" s="12"/>
      <c r="C272" s="12"/>
      <c r="D272" s="12"/>
      <c r="E272" s="8"/>
      <c r="F272" s="89"/>
      <c r="CN272" t="str">
        <f>LEFT(A272,7)</f>
        <v/>
      </c>
      <c r="CO272" s="1" t="str">
        <f t="shared" si="4"/>
        <v/>
      </c>
      <c r="CP272" s="1">
        <f>IFERROR(C272,0)</f>
        <v>0</v>
      </c>
      <c r="CQ272" s="1">
        <f>IF(Tabela1[[#This Row],[SITUAÇÃO]]="Aprovado",CP272,0)</f>
        <v>0</v>
      </c>
    </row>
    <row r="273" spans="1:95" x14ac:dyDescent="0.35">
      <c r="A273" s="11"/>
      <c r="B273" s="12"/>
      <c r="C273" s="12"/>
      <c r="D273" s="12"/>
      <c r="E273" s="8"/>
      <c r="F273" s="89"/>
      <c r="CN273" t="str">
        <f>LEFT(A273,7)</f>
        <v/>
      </c>
      <c r="CO273" s="1" t="str">
        <f t="shared" si="4"/>
        <v/>
      </c>
      <c r="CP273" s="1">
        <f>IFERROR(C273,0)</f>
        <v>0</v>
      </c>
      <c r="CQ273" s="1">
        <f>IF(Tabela1[[#This Row],[SITUAÇÃO]]="Aprovado",CP273,0)</f>
        <v>0</v>
      </c>
    </row>
    <row r="274" spans="1:95" x14ac:dyDescent="0.35">
      <c r="A274" s="11"/>
      <c r="B274" s="12"/>
      <c r="C274" s="12"/>
      <c r="D274" s="12"/>
      <c r="E274" s="8"/>
      <c r="F274" s="89"/>
      <c r="CN274" t="str">
        <f>LEFT(A274,7)</f>
        <v/>
      </c>
      <c r="CO274" s="1" t="str">
        <f t="shared" si="4"/>
        <v/>
      </c>
      <c r="CP274" s="1">
        <f>IFERROR(C274,0)</f>
        <v>0</v>
      </c>
      <c r="CQ274" s="1">
        <f>IF(Tabela1[[#This Row],[SITUAÇÃO]]="Aprovado",CP274,0)</f>
        <v>0</v>
      </c>
    </row>
    <row r="275" spans="1:95" x14ac:dyDescent="0.35">
      <c r="A275" s="11"/>
      <c r="B275" s="12"/>
      <c r="C275" s="12"/>
      <c r="D275" s="12"/>
      <c r="E275" s="8"/>
      <c r="F275" s="89"/>
      <c r="CN275" t="str">
        <f>LEFT(A275,7)</f>
        <v/>
      </c>
      <c r="CO275" s="1" t="str">
        <f t="shared" si="4"/>
        <v/>
      </c>
      <c r="CP275" s="1">
        <f>IFERROR(C275,0)</f>
        <v>0</v>
      </c>
      <c r="CQ275" s="1">
        <f>IF(Tabela1[[#This Row],[SITUAÇÃO]]="Aprovado",CP275,0)</f>
        <v>0</v>
      </c>
    </row>
    <row r="276" spans="1:95" x14ac:dyDescent="0.35">
      <c r="A276" s="11"/>
      <c r="B276" s="12"/>
      <c r="C276" s="12"/>
      <c r="D276" s="12"/>
      <c r="E276" s="8"/>
      <c r="F276" s="89"/>
      <c r="CN276" t="str">
        <f>LEFT(A276,7)</f>
        <v/>
      </c>
      <c r="CO276" s="1" t="str">
        <f t="shared" si="4"/>
        <v/>
      </c>
      <c r="CP276" s="1">
        <f>IFERROR(C276,0)</f>
        <v>0</v>
      </c>
      <c r="CQ276" s="1">
        <f>IF(Tabela1[[#This Row],[SITUAÇÃO]]="Aprovado",CP276,0)</f>
        <v>0</v>
      </c>
    </row>
    <row r="277" spans="1:95" x14ac:dyDescent="0.35">
      <c r="A277" s="11"/>
      <c r="B277" s="12"/>
      <c r="C277" s="12"/>
      <c r="D277" s="12"/>
      <c r="E277" s="8"/>
      <c r="F277" s="89"/>
      <c r="CN277" t="str">
        <f>LEFT(A277,7)</f>
        <v/>
      </c>
      <c r="CO277" s="1" t="str">
        <f t="shared" ref="CO277:CO308" si="5">LEFT(CN277,2)</f>
        <v/>
      </c>
      <c r="CP277" s="1">
        <f t="shared" ref="CP277:CP308" si="6">IFERROR(C277,0)</f>
        <v>0</v>
      </c>
      <c r="CQ277" s="1">
        <f>IF(Tabela1[[#This Row],[SITUAÇÃO]]="Aprovado",CP277,0)</f>
        <v>0</v>
      </c>
    </row>
    <row r="278" spans="1:95" x14ac:dyDescent="0.35">
      <c r="A278" s="11"/>
      <c r="B278" s="12"/>
      <c r="C278" s="12"/>
      <c r="D278" s="12"/>
      <c r="E278" s="8"/>
      <c r="F278" s="89"/>
      <c r="CN278" t="str">
        <f>LEFT(A278,7)</f>
        <v/>
      </c>
      <c r="CO278" s="1" t="str">
        <f t="shared" si="5"/>
        <v/>
      </c>
      <c r="CP278" s="1">
        <f t="shared" si="6"/>
        <v>0</v>
      </c>
      <c r="CQ278" s="1">
        <f>IF(Tabela1[[#This Row],[SITUAÇÃO]]="Aprovado",CP278,0)</f>
        <v>0</v>
      </c>
    </row>
    <row r="279" spans="1:95" x14ac:dyDescent="0.35">
      <c r="A279" s="117"/>
      <c r="B279" s="118"/>
      <c r="C279" s="118"/>
      <c r="D279" s="118"/>
      <c r="E279" s="119"/>
      <c r="F279" s="120"/>
      <c r="CN279" t="str">
        <f>LEFT(A279,7)</f>
        <v/>
      </c>
      <c r="CO279" s="1" t="str">
        <f t="shared" si="5"/>
        <v/>
      </c>
      <c r="CP279" s="1">
        <f t="shared" si="6"/>
        <v>0</v>
      </c>
      <c r="CQ279" s="1">
        <f>IF(Tabela1[[#This Row],[SITUAÇÃO]]="Aprovado",CP279,0)</f>
        <v>0</v>
      </c>
    </row>
    <row r="280" spans="1:95" x14ac:dyDescent="0.35">
      <c r="A280" s="117"/>
      <c r="B280" s="118"/>
      <c r="C280" s="118"/>
      <c r="D280" s="118"/>
      <c r="E280" s="119"/>
      <c r="F280" s="120"/>
      <c r="CN280" t="str">
        <f>LEFT(A280,7)</f>
        <v/>
      </c>
      <c r="CO280" s="1" t="str">
        <f t="shared" si="5"/>
        <v/>
      </c>
      <c r="CP280" s="1">
        <f t="shared" si="6"/>
        <v>0</v>
      </c>
      <c r="CQ280" s="1">
        <f>IF(Tabela1[[#This Row],[SITUAÇÃO]]="Aprovado",CP280,0)</f>
        <v>0</v>
      </c>
    </row>
    <row r="281" spans="1:95" x14ac:dyDescent="0.35">
      <c r="A281" s="117"/>
      <c r="B281" s="118"/>
      <c r="C281" s="118"/>
      <c r="D281" s="118"/>
      <c r="E281" s="119"/>
      <c r="F281" s="120"/>
      <c r="CN281" t="str">
        <f>LEFT(A281,7)</f>
        <v/>
      </c>
      <c r="CO281" s="1" t="str">
        <f t="shared" si="5"/>
        <v/>
      </c>
      <c r="CP281" s="1">
        <f t="shared" si="6"/>
        <v>0</v>
      </c>
      <c r="CQ281" s="1">
        <f>IF(Tabela1[[#This Row],[SITUAÇÃO]]="Aprovado",CP281,0)</f>
        <v>0</v>
      </c>
    </row>
    <row r="282" spans="1:95" x14ac:dyDescent="0.35">
      <c r="A282" s="117"/>
      <c r="B282" s="118"/>
      <c r="C282" s="118"/>
      <c r="D282" s="118"/>
      <c r="E282" s="119"/>
      <c r="F282" s="120"/>
      <c r="CN282" t="str">
        <f>LEFT(A282,7)</f>
        <v/>
      </c>
      <c r="CO282" s="1" t="str">
        <f t="shared" si="5"/>
        <v/>
      </c>
      <c r="CP282" s="1">
        <f t="shared" si="6"/>
        <v>0</v>
      </c>
      <c r="CQ282" s="1">
        <f>IF(Tabela1[[#This Row],[SITUAÇÃO]]="Aprovado",CP282,0)</f>
        <v>0</v>
      </c>
    </row>
    <row r="283" spans="1:95" x14ac:dyDescent="0.35">
      <c r="A283" s="117"/>
      <c r="B283" s="118"/>
      <c r="C283" s="118"/>
      <c r="D283" s="118"/>
      <c r="E283" s="119"/>
      <c r="F283" s="120"/>
      <c r="CN283" t="str">
        <f>LEFT(A283,7)</f>
        <v/>
      </c>
      <c r="CO283" s="1" t="str">
        <f t="shared" si="5"/>
        <v/>
      </c>
      <c r="CP283" s="1">
        <f t="shared" si="6"/>
        <v>0</v>
      </c>
      <c r="CQ283" s="1">
        <f>IF(Tabela1[[#This Row],[SITUAÇÃO]]="Aprovado",CP283,0)</f>
        <v>0</v>
      </c>
    </row>
    <row r="284" spans="1:95" x14ac:dyDescent="0.35">
      <c r="A284" s="117"/>
      <c r="B284" s="118"/>
      <c r="C284" s="118"/>
      <c r="D284" s="118"/>
      <c r="E284" s="119"/>
      <c r="F284" s="120"/>
      <c r="CN284" t="str">
        <f>LEFT(A284,7)</f>
        <v/>
      </c>
      <c r="CO284" s="1" t="str">
        <f t="shared" si="5"/>
        <v/>
      </c>
      <c r="CP284" s="1">
        <f t="shared" si="6"/>
        <v>0</v>
      </c>
      <c r="CQ284" s="1">
        <f>IF(Tabela1[[#This Row],[SITUAÇÃO]]="Aprovado",CP284,0)</f>
        <v>0</v>
      </c>
    </row>
    <row r="285" spans="1:95" x14ac:dyDescent="0.35">
      <c r="A285" s="117"/>
      <c r="B285" s="118"/>
      <c r="C285" s="118"/>
      <c r="D285" s="118"/>
      <c r="E285" s="119"/>
      <c r="F285" s="120"/>
      <c r="CN285" t="str">
        <f>LEFT(A285,7)</f>
        <v/>
      </c>
      <c r="CO285" s="1" t="str">
        <f t="shared" si="5"/>
        <v/>
      </c>
      <c r="CP285" s="1">
        <f t="shared" si="6"/>
        <v>0</v>
      </c>
      <c r="CQ285" s="1">
        <f>IF(Tabela1[[#This Row],[SITUAÇÃO]]="Aprovado",CP285,0)</f>
        <v>0</v>
      </c>
    </row>
    <row r="286" spans="1:95" x14ac:dyDescent="0.35">
      <c r="A286" s="117"/>
      <c r="B286" s="118"/>
      <c r="C286" s="118"/>
      <c r="D286" s="118"/>
      <c r="E286" s="119"/>
      <c r="F286" s="120"/>
      <c r="CN286" t="str">
        <f>LEFT(A286,7)</f>
        <v/>
      </c>
      <c r="CO286" s="1" t="str">
        <f t="shared" si="5"/>
        <v/>
      </c>
      <c r="CP286" s="1">
        <f t="shared" si="6"/>
        <v>0</v>
      </c>
      <c r="CQ286" s="1">
        <f>IF(Tabela1[[#This Row],[SITUAÇÃO]]="Aprovado",CP286,0)</f>
        <v>0</v>
      </c>
    </row>
    <row r="287" spans="1:95" x14ac:dyDescent="0.35">
      <c r="A287" s="117"/>
      <c r="B287" s="118"/>
      <c r="C287" s="118"/>
      <c r="D287" s="118"/>
      <c r="E287" s="119"/>
      <c r="F287" s="120"/>
      <c r="CN287" t="str">
        <f>LEFT(A287,7)</f>
        <v/>
      </c>
      <c r="CO287" s="1" t="str">
        <f t="shared" si="5"/>
        <v/>
      </c>
      <c r="CP287" s="1">
        <f t="shared" si="6"/>
        <v>0</v>
      </c>
      <c r="CQ287" s="1">
        <f>IF(Tabela1[[#This Row],[SITUAÇÃO]]="Aprovado",CP287,0)</f>
        <v>0</v>
      </c>
    </row>
    <row r="288" spans="1:95" x14ac:dyDescent="0.35">
      <c r="A288" s="117"/>
      <c r="B288" s="118"/>
      <c r="C288" s="118"/>
      <c r="D288" s="118"/>
      <c r="E288" s="119"/>
      <c r="F288" s="120"/>
      <c r="CN288" t="str">
        <f>LEFT(A288,7)</f>
        <v/>
      </c>
      <c r="CO288" s="1" t="str">
        <f t="shared" si="5"/>
        <v/>
      </c>
      <c r="CP288" s="1">
        <f t="shared" si="6"/>
        <v>0</v>
      </c>
      <c r="CQ288" s="1">
        <f>IF(Tabela1[[#This Row],[SITUAÇÃO]]="Aprovado",CP288,0)</f>
        <v>0</v>
      </c>
    </row>
    <row r="289" spans="1:95" x14ac:dyDescent="0.35">
      <c r="A289" s="117"/>
      <c r="B289" s="118"/>
      <c r="C289" s="118"/>
      <c r="D289" s="118"/>
      <c r="E289" s="119"/>
      <c r="F289" s="120"/>
      <c r="CN289" t="str">
        <f>LEFT(A289,7)</f>
        <v/>
      </c>
      <c r="CO289" s="1" t="str">
        <f t="shared" si="5"/>
        <v/>
      </c>
      <c r="CP289" s="1">
        <f t="shared" si="6"/>
        <v>0</v>
      </c>
      <c r="CQ289" s="1">
        <f>IF(Tabela1[[#This Row],[SITUAÇÃO]]="Aprovado",CP289,0)</f>
        <v>0</v>
      </c>
    </row>
    <row r="290" spans="1:95" x14ac:dyDescent="0.35">
      <c r="A290" s="117"/>
      <c r="B290" s="118"/>
      <c r="C290" s="118"/>
      <c r="D290" s="118"/>
      <c r="E290" s="119"/>
      <c r="F290" s="120"/>
      <c r="CN290" t="str">
        <f>LEFT(A290,7)</f>
        <v/>
      </c>
      <c r="CO290" s="1" t="str">
        <f t="shared" si="5"/>
        <v/>
      </c>
      <c r="CP290" s="1">
        <f t="shared" si="6"/>
        <v>0</v>
      </c>
      <c r="CQ290" s="1">
        <f>IF(Tabela1[[#This Row],[SITUAÇÃO]]="Aprovado",CP290,0)</f>
        <v>0</v>
      </c>
    </row>
    <row r="291" spans="1:95" x14ac:dyDescent="0.35">
      <c r="A291" s="117"/>
      <c r="B291" s="118"/>
      <c r="C291" s="118"/>
      <c r="D291" s="118"/>
      <c r="E291" s="119"/>
      <c r="F291" s="120"/>
      <c r="CN291" t="str">
        <f>LEFT(A291,7)</f>
        <v/>
      </c>
      <c r="CO291" s="1" t="str">
        <f t="shared" si="5"/>
        <v/>
      </c>
      <c r="CP291" s="1">
        <f t="shared" si="6"/>
        <v>0</v>
      </c>
      <c r="CQ291" s="1">
        <f>IF(Tabela1[[#This Row],[SITUAÇÃO]]="Aprovado",CP291,0)</f>
        <v>0</v>
      </c>
    </row>
    <row r="292" spans="1:95" x14ac:dyDescent="0.35">
      <c r="A292" s="117"/>
      <c r="B292" s="118"/>
      <c r="C292" s="118"/>
      <c r="D292" s="118"/>
      <c r="E292" s="119"/>
      <c r="F292" s="120"/>
      <c r="CN292" t="str">
        <f>LEFT(A292,7)</f>
        <v/>
      </c>
      <c r="CO292" s="1" t="str">
        <f t="shared" si="5"/>
        <v/>
      </c>
      <c r="CP292" s="1">
        <f t="shared" si="6"/>
        <v>0</v>
      </c>
      <c r="CQ292" s="1">
        <f>IF(Tabela1[[#This Row],[SITUAÇÃO]]="Aprovado",CP292,0)</f>
        <v>0</v>
      </c>
    </row>
    <row r="293" spans="1:95" x14ac:dyDescent="0.35">
      <c r="A293" s="117"/>
      <c r="B293" s="118"/>
      <c r="C293" s="118"/>
      <c r="D293" s="118"/>
      <c r="E293" s="119"/>
      <c r="F293" s="120"/>
      <c r="CN293" t="str">
        <f>LEFT(A293,7)</f>
        <v/>
      </c>
      <c r="CO293" s="1" t="str">
        <f t="shared" si="5"/>
        <v/>
      </c>
      <c r="CP293" s="1">
        <f t="shared" si="6"/>
        <v>0</v>
      </c>
      <c r="CQ293" s="1">
        <f>IF(Tabela1[[#This Row],[SITUAÇÃO]]="Aprovado",CP293,0)</f>
        <v>0</v>
      </c>
    </row>
    <row r="294" spans="1:95" x14ac:dyDescent="0.35">
      <c r="A294" s="117"/>
      <c r="B294" s="118"/>
      <c r="C294" s="118"/>
      <c r="D294" s="118"/>
      <c r="E294" s="119"/>
      <c r="F294" s="120"/>
      <c r="CN294" t="str">
        <f>LEFT(A294,7)</f>
        <v/>
      </c>
      <c r="CO294" s="1" t="str">
        <f t="shared" si="5"/>
        <v/>
      </c>
      <c r="CP294" s="1">
        <f t="shared" si="6"/>
        <v>0</v>
      </c>
      <c r="CQ294" s="1">
        <f>IF(Tabela1[[#This Row],[SITUAÇÃO]]="Aprovado",CP294,0)</f>
        <v>0</v>
      </c>
    </row>
    <row r="295" spans="1:95" x14ac:dyDescent="0.35">
      <c r="A295" s="117"/>
      <c r="B295" s="118"/>
      <c r="C295" s="118"/>
      <c r="D295" s="118"/>
      <c r="E295" s="119"/>
      <c r="F295" s="120"/>
      <c r="CN295" t="str">
        <f>LEFT(A295,7)</f>
        <v/>
      </c>
      <c r="CO295" s="1" t="str">
        <f t="shared" si="5"/>
        <v/>
      </c>
      <c r="CP295" s="1">
        <f t="shared" si="6"/>
        <v>0</v>
      </c>
      <c r="CQ295" s="1">
        <f>IF(Tabela1[[#This Row],[SITUAÇÃO]]="Aprovado",CP295,0)</f>
        <v>0</v>
      </c>
    </row>
    <row r="296" spans="1:95" x14ac:dyDescent="0.35">
      <c r="A296" s="117"/>
      <c r="B296" s="118"/>
      <c r="C296" s="118"/>
      <c r="D296" s="118"/>
      <c r="E296" s="119"/>
      <c r="F296" s="120"/>
      <c r="CN296" t="str">
        <f>LEFT(A296,7)</f>
        <v/>
      </c>
      <c r="CO296" s="1" t="str">
        <f t="shared" si="5"/>
        <v/>
      </c>
      <c r="CP296" s="1">
        <f t="shared" si="6"/>
        <v>0</v>
      </c>
      <c r="CQ296" s="1">
        <f>IF(Tabela1[[#This Row],[SITUAÇÃO]]="Aprovado",CP296,0)</f>
        <v>0</v>
      </c>
    </row>
    <row r="297" spans="1:95" x14ac:dyDescent="0.35">
      <c r="A297" s="117"/>
      <c r="B297" s="118"/>
      <c r="C297" s="118"/>
      <c r="D297" s="118"/>
      <c r="E297" s="119"/>
      <c r="F297" s="120"/>
      <c r="CN297" t="str">
        <f>LEFT(A297,7)</f>
        <v/>
      </c>
      <c r="CO297" s="1" t="str">
        <f t="shared" si="5"/>
        <v/>
      </c>
      <c r="CP297" s="1">
        <f t="shared" si="6"/>
        <v>0</v>
      </c>
      <c r="CQ297" s="1">
        <f>IF(Tabela1[[#This Row],[SITUAÇÃO]]="Aprovado",CP297,0)</f>
        <v>0</v>
      </c>
    </row>
    <row r="298" spans="1:95" x14ac:dyDescent="0.35">
      <c r="A298" s="117"/>
      <c r="B298" s="118"/>
      <c r="C298" s="118"/>
      <c r="D298" s="118"/>
      <c r="E298" s="119"/>
      <c r="F298" s="120"/>
      <c r="CN298" t="str">
        <f>LEFT(A298,7)</f>
        <v/>
      </c>
      <c r="CO298" s="1" t="str">
        <f t="shared" si="5"/>
        <v/>
      </c>
      <c r="CP298" s="1">
        <f t="shared" si="6"/>
        <v>0</v>
      </c>
      <c r="CQ298" s="1">
        <f>IF(Tabela1[[#This Row],[SITUAÇÃO]]="Aprovado",CP298,0)</f>
        <v>0</v>
      </c>
    </row>
    <row r="299" spans="1:95" x14ac:dyDescent="0.35">
      <c r="A299" s="117"/>
      <c r="B299" s="118"/>
      <c r="C299" s="118"/>
      <c r="D299" s="118"/>
      <c r="E299" s="119"/>
      <c r="F299" s="120"/>
      <c r="CN299" t="str">
        <f>LEFT(A299,7)</f>
        <v/>
      </c>
      <c r="CO299" s="1" t="str">
        <f t="shared" si="5"/>
        <v/>
      </c>
      <c r="CP299" s="1">
        <f t="shared" si="6"/>
        <v>0</v>
      </c>
      <c r="CQ299" s="1">
        <f>IF(Tabela1[[#This Row],[SITUAÇÃO]]="Aprovado",CP299,0)</f>
        <v>0</v>
      </c>
    </row>
    <row r="300" spans="1:95" x14ac:dyDescent="0.35">
      <c r="A300" s="117"/>
      <c r="B300" s="118"/>
      <c r="C300" s="118"/>
      <c r="D300" s="118"/>
      <c r="E300" s="119"/>
      <c r="F300" s="120"/>
      <c r="CN300" t="str">
        <f>LEFT(A300,7)</f>
        <v/>
      </c>
      <c r="CO300" s="1" t="str">
        <f t="shared" si="5"/>
        <v/>
      </c>
      <c r="CP300" s="1">
        <f t="shared" si="6"/>
        <v>0</v>
      </c>
      <c r="CQ300" s="1">
        <f>IF(Tabela1[[#This Row],[SITUAÇÃO]]="Aprovado",CP300,0)</f>
        <v>0</v>
      </c>
    </row>
    <row r="301" spans="1:95" x14ac:dyDescent="0.35">
      <c r="A301" s="117"/>
      <c r="B301" s="118"/>
      <c r="C301" s="118"/>
      <c r="D301" s="118"/>
      <c r="E301" s="119"/>
      <c r="F301" s="120"/>
      <c r="CN301" t="str">
        <f>LEFT(A301,7)</f>
        <v/>
      </c>
      <c r="CO301" s="1" t="str">
        <f t="shared" si="5"/>
        <v/>
      </c>
      <c r="CP301" s="1">
        <f t="shared" si="6"/>
        <v>0</v>
      </c>
      <c r="CQ301" s="1">
        <f>IF(Tabela1[[#This Row],[SITUAÇÃO]]="Aprovado",CP301,0)</f>
        <v>0</v>
      </c>
    </row>
    <row r="302" spans="1:95" x14ac:dyDescent="0.35">
      <c r="A302" s="117"/>
      <c r="B302" s="118"/>
      <c r="C302" s="118"/>
      <c r="D302" s="118"/>
      <c r="E302" s="119"/>
      <c r="F302" s="120"/>
      <c r="CN302" t="str">
        <f>LEFT(A302,7)</f>
        <v/>
      </c>
      <c r="CO302" s="1" t="str">
        <f t="shared" si="5"/>
        <v/>
      </c>
      <c r="CP302" s="1">
        <f t="shared" si="6"/>
        <v>0</v>
      </c>
      <c r="CQ302" s="1">
        <f>IF(Tabela1[[#This Row],[SITUAÇÃO]]="Aprovado",CP302,0)</f>
        <v>0</v>
      </c>
    </row>
    <row r="303" spans="1:95" x14ac:dyDescent="0.35">
      <c r="A303" s="117"/>
      <c r="B303" s="118"/>
      <c r="C303" s="118"/>
      <c r="D303" s="118"/>
      <c r="E303" s="119"/>
      <c r="F303" s="120"/>
      <c r="CN303" t="str">
        <f>LEFT(A303,7)</f>
        <v/>
      </c>
      <c r="CO303" s="1" t="str">
        <f t="shared" si="5"/>
        <v/>
      </c>
      <c r="CP303" s="1">
        <f t="shared" si="6"/>
        <v>0</v>
      </c>
      <c r="CQ303" s="1">
        <f>IF(Tabela1[[#This Row],[SITUAÇÃO]]="Aprovado",CP303,0)</f>
        <v>0</v>
      </c>
    </row>
    <row r="304" spans="1:95" x14ac:dyDescent="0.35">
      <c r="A304" s="117"/>
      <c r="B304" s="118"/>
      <c r="C304" s="118"/>
      <c r="D304" s="118"/>
      <c r="E304" s="119"/>
      <c r="F304" s="120"/>
      <c r="CN304" t="str">
        <f>LEFT(A304,7)</f>
        <v/>
      </c>
      <c r="CO304" s="1" t="str">
        <f t="shared" si="5"/>
        <v/>
      </c>
      <c r="CP304" s="1">
        <f t="shared" si="6"/>
        <v>0</v>
      </c>
      <c r="CQ304" s="1">
        <f>IF(Tabela1[[#This Row],[SITUAÇÃO]]="Aprovado",CP304,0)</f>
        <v>0</v>
      </c>
    </row>
    <row r="305" spans="1:95" x14ac:dyDescent="0.35">
      <c r="A305" s="117"/>
      <c r="B305" s="118"/>
      <c r="C305" s="118"/>
      <c r="D305" s="118"/>
      <c r="E305" s="119"/>
      <c r="F305" s="120"/>
      <c r="CN305" t="str">
        <f>LEFT(A305,7)</f>
        <v/>
      </c>
      <c r="CO305" s="1" t="str">
        <f t="shared" si="5"/>
        <v/>
      </c>
      <c r="CP305" s="1">
        <f t="shared" si="6"/>
        <v>0</v>
      </c>
      <c r="CQ305" s="1">
        <f>IF(Tabela1[[#This Row],[SITUAÇÃO]]="Aprovado",CP305,0)</f>
        <v>0</v>
      </c>
    </row>
    <row r="306" spans="1:95" x14ac:dyDescent="0.35">
      <c r="A306" s="117"/>
      <c r="B306" s="118"/>
      <c r="C306" s="118"/>
      <c r="D306" s="118"/>
      <c r="E306" s="119"/>
      <c r="F306" s="120"/>
      <c r="CN306" t="str">
        <f>LEFT(A306,7)</f>
        <v/>
      </c>
      <c r="CO306" s="1" t="str">
        <f t="shared" si="5"/>
        <v/>
      </c>
      <c r="CP306" s="1">
        <f t="shared" si="6"/>
        <v>0</v>
      </c>
      <c r="CQ306" s="1">
        <f>IF(Tabela1[[#This Row],[SITUAÇÃO]]="Aprovado",CP306,0)</f>
        <v>0</v>
      </c>
    </row>
    <row r="307" spans="1:95" x14ac:dyDescent="0.35">
      <c r="A307" s="117"/>
      <c r="B307" s="118"/>
      <c r="C307" s="118"/>
      <c r="D307" s="118"/>
      <c r="E307" s="119"/>
      <c r="F307" s="120"/>
      <c r="CN307" t="str">
        <f>LEFT(A307,7)</f>
        <v/>
      </c>
      <c r="CO307" s="1" t="str">
        <f t="shared" si="5"/>
        <v/>
      </c>
      <c r="CP307" s="1">
        <f t="shared" si="6"/>
        <v>0</v>
      </c>
      <c r="CQ307" s="1">
        <f>IF(Tabela1[[#This Row],[SITUAÇÃO]]="Aprovado",CP307,0)</f>
        <v>0</v>
      </c>
    </row>
    <row r="308" spans="1:95" x14ac:dyDescent="0.35">
      <c r="A308" s="117"/>
      <c r="B308" s="118"/>
      <c r="C308" s="118"/>
      <c r="D308" s="118"/>
      <c r="E308" s="119"/>
      <c r="F308" s="120"/>
      <c r="CN308" t="str">
        <f>LEFT(A308,7)</f>
        <v/>
      </c>
      <c r="CO308" s="1" t="str">
        <f t="shared" si="5"/>
        <v/>
      </c>
      <c r="CP308" s="1">
        <f t="shared" si="6"/>
        <v>0</v>
      </c>
      <c r="CQ308" s="1">
        <f>IF(Tabela1[[#This Row],[SITUAÇÃO]]="Aprovado",CP308,0)</f>
        <v>0</v>
      </c>
    </row>
  </sheetData>
  <sheetProtection sheet="1" objects="1" scenarios="1"/>
  <protectedRanges>
    <protectedRange sqref="A11:F1048576" name="Intervalo1"/>
  </protectedRanges>
  <dataValidations disablePrompts="1" count="1">
    <dataValidation type="list" allowBlank="1" showInputMessage="1" showErrorMessage="1" sqref="C11:C12">
      <formula1>$G$11:$H$11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/>
  </sheetViews>
  <sheetFormatPr defaultColWidth="0" defaultRowHeight="14.5" zeroHeight="1" x14ac:dyDescent="0.35"/>
  <cols>
    <col min="1" max="1" width="1.36328125" style="29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36328125" customWidth="1"/>
    <col min="17" max="17" width="3.08984375" style="29" hidden="1" customWidth="1"/>
    <col min="18" max="21" width="8.90625" style="29" hidden="1" customWidth="1"/>
    <col min="22" max="36" width="0" hidden="1" customWidth="1"/>
    <col min="37" max="16384" width="8.90625" hidden="1"/>
  </cols>
  <sheetData>
    <row r="1" spans="2:36" ht="8" customHeight="1" x14ac:dyDescent="0.35">
      <c r="B1" s="29"/>
      <c r="C1" s="30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2:36" x14ac:dyDescent="0.35">
      <c r="P2" s="29"/>
    </row>
    <row r="3" spans="2:36" x14ac:dyDescent="0.35">
      <c r="P3" s="29"/>
    </row>
    <row r="4" spans="2:36" x14ac:dyDescent="0.35">
      <c r="P4" s="29"/>
    </row>
    <row r="5" spans="2:36" x14ac:dyDescent="0.35">
      <c r="P5" s="29"/>
    </row>
    <row r="6" spans="2:36" x14ac:dyDescent="0.35">
      <c r="P6" s="29"/>
    </row>
    <row r="7" spans="2:36" x14ac:dyDescent="0.35">
      <c r="B7" s="31"/>
      <c r="C7" s="32"/>
      <c r="D7" s="31"/>
      <c r="E7" s="32"/>
      <c r="F7" s="31"/>
      <c r="G7" s="31"/>
      <c r="H7" s="31"/>
      <c r="I7" s="31"/>
      <c r="J7" s="31"/>
      <c r="K7" s="31"/>
      <c r="L7" s="31"/>
      <c r="M7" s="31"/>
      <c r="N7" s="31"/>
      <c r="O7" s="31"/>
      <c r="P7" s="29"/>
    </row>
    <row r="8" spans="2:36" ht="18.5" x14ac:dyDescent="0.35">
      <c r="B8" s="31"/>
      <c r="C8" s="32"/>
      <c r="D8" s="31"/>
      <c r="E8" s="32"/>
      <c r="F8" s="31"/>
      <c r="G8" s="31"/>
      <c r="H8" s="31"/>
      <c r="I8" s="59" t="s">
        <v>48</v>
      </c>
      <c r="J8" s="31"/>
      <c r="K8" s="31"/>
      <c r="L8" s="31"/>
      <c r="M8" s="31"/>
      <c r="N8" s="31"/>
      <c r="O8" s="31"/>
      <c r="P8" s="29"/>
    </row>
    <row r="9" spans="2:36" x14ac:dyDescent="0.35">
      <c r="B9" s="31"/>
      <c r="C9" s="32"/>
      <c r="D9" s="31"/>
      <c r="E9" s="32"/>
      <c r="F9" s="31"/>
      <c r="G9" s="31"/>
      <c r="H9" s="31"/>
      <c r="I9" s="33" t="s">
        <v>284</v>
      </c>
      <c r="J9" s="31"/>
      <c r="K9" s="31"/>
      <c r="L9" s="31"/>
      <c r="M9" s="31"/>
      <c r="N9" s="31"/>
      <c r="O9" s="31"/>
      <c r="P9" s="29"/>
    </row>
    <row r="10" spans="2:36" x14ac:dyDescent="0.35">
      <c r="B10" s="31"/>
      <c r="C10" s="32"/>
      <c r="D10" s="31"/>
      <c r="E10" s="32"/>
      <c r="F10" s="31"/>
      <c r="G10" s="31"/>
      <c r="H10" s="31"/>
      <c r="I10" s="33" t="s">
        <v>73</v>
      </c>
      <c r="J10" s="31"/>
      <c r="K10" s="31"/>
      <c r="L10" s="31"/>
      <c r="M10" s="31"/>
      <c r="N10" s="31"/>
      <c r="O10" s="31"/>
      <c r="P10" s="29"/>
    </row>
    <row r="11" spans="2:36" ht="18.5" x14ac:dyDescent="0.35">
      <c r="B11" s="31"/>
      <c r="C11" s="32"/>
      <c r="D11" s="31"/>
      <c r="E11" s="32"/>
      <c r="F11" s="31"/>
      <c r="G11" s="31"/>
      <c r="H11" s="31"/>
      <c r="I11" s="54" t="s">
        <v>252</v>
      </c>
      <c r="J11" s="31"/>
      <c r="K11" s="31"/>
      <c r="L11" s="31"/>
      <c r="M11" s="31"/>
      <c r="N11" s="31"/>
      <c r="O11" s="31"/>
      <c r="P11" s="29"/>
    </row>
    <row r="12" spans="2:36" x14ac:dyDescent="0.35">
      <c r="B12" s="31"/>
      <c r="C12" s="32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9"/>
    </row>
    <row r="13" spans="2:36" ht="29" x14ac:dyDescent="0.35">
      <c r="B13" s="31"/>
      <c r="C13" s="46" t="s">
        <v>49</v>
      </c>
      <c r="D13" s="47"/>
      <c r="E13" s="47"/>
      <c r="F13" s="47"/>
      <c r="G13" s="47"/>
      <c r="H13" s="48"/>
      <c r="I13" s="45" t="s">
        <v>50</v>
      </c>
      <c r="J13" s="49"/>
      <c r="K13" s="45" t="s">
        <v>51</v>
      </c>
      <c r="L13" s="49"/>
      <c r="M13" s="45" t="s">
        <v>52</v>
      </c>
      <c r="N13" s="43"/>
      <c r="O13" s="35"/>
      <c r="P13" s="29"/>
    </row>
    <row r="14" spans="2:36" ht="19.25" customHeight="1" x14ac:dyDescent="0.35">
      <c r="B14" s="31"/>
      <c r="C14" s="46" t="s">
        <v>24</v>
      </c>
      <c r="D14" s="50"/>
      <c r="E14" s="50"/>
      <c r="F14" s="50"/>
      <c r="G14" s="51"/>
      <c r="H14" s="52"/>
      <c r="I14" s="53">
        <v>90</v>
      </c>
      <c r="J14" s="44"/>
      <c r="K14" s="39">
        <f>'Colar histórico'!CT23</f>
        <v>0</v>
      </c>
      <c r="L14" s="38"/>
      <c r="M14" s="41">
        <f>K14-I14</f>
        <v>-90</v>
      </c>
      <c r="N14" s="37"/>
      <c r="O14" s="31"/>
      <c r="P14" s="29"/>
    </row>
    <row r="15" spans="2:36" ht="19.25" customHeight="1" x14ac:dyDescent="0.35">
      <c r="B15" s="31"/>
      <c r="C15" s="46" t="s">
        <v>249</v>
      </c>
      <c r="D15" s="50"/>
      <c r="E15" s="50"/>
      <c r="F15" s="50"/>
      <c r="G15" s="50"/>
      <c r="H15" s="51"/>
      <c r="I15" s="53">
        <v>81</v>
      </c>
      <c r="J15" s="44"/>
      <c r="K15" s="42">
        <f>'Obrigatórias Específicas'!D1</f>
        <v>0</v>
      </c>
      <c r="L15" s="40"/>
      <c r="M15" s="41">
        <f>K15-I15</f>
        <v>-81</v>
      </c>
      <c r="N15" s="37"/>
      <c r="O15" s="31"/>
      <c r="P15" s="29"/>
    </row>
    <row r="16" spans="2:36" ht="19.25" customHeight="1" x14ac:dyDescent="0.35">
      <c r="B16" s="31"/>
      <c r="C16" s="46" t="s">
        <v>250</v>
      </c>
      <c r="D16" s="50"/>
      <c r="E16" s="50"/>
      <c r="F16" s="50"/>
      <c r="G16" s="50"/>
      <c r="H16" s="51"/>
      <c r="I16" s="53">
        <v>12</v>
      </c>
      <c r="J16" s="44"/>
      <c r="K16" s="39">
        <f>Limitadas!D1</f>
        <v>0</v>
      </c>
      <c r="L16" s="38"/>
      <c r="M16" s="41">
        <f>K16-I16</f>
        <v>-12</v>
      </c>
      <c r="N16" s="37"/>
      <c r="O16" s="31"/>
      <c r="P16" s="29"/>
    </row>
    <row r="17" spans="2:16" ht="19.25" customHeight="1" x14ac:dyDescent="0.35">
      <c r="B17" s="31"/>
      <c r="C17" s="131" t="s">
        <v>26</v>
      </c>
      <c r="D17" s="132"/>
      <c r="E17" s="132"/>
      <c r="F17" s="132"/>
      <c r="G17" s="132"/>
      <c r="H17" s="133"/>
      <c r="I17" s="53">
        <v>17</v>
      </c>
      <c r="J17" s="44"/>
      <c r="K17" s="42">
        <f>K24-(K14+K15+K16)</f>
        <v>0</v>
      </c>
      <c r="L17" s="40"/>
      <c r="M17" s="41">
        <f>K17-I17</f>
        <v>-17</v>
      </c>
      <c r="N17" s="37"/>
      <c r="O17" s="31"/>
      <c r="P17" s="29"/>
    </row>
    <row r="18" spans="2:16" x14ac:dyDescent="0.35">
      <c r="B18" s="31"/>
      <c r="C18" s="31"/>
      <c r="D18" s="31"/>
      <c r="E18" s="32"/>
      <c r="F18" s="31"/>
      <c r="G18" s="34"/>
      <c r="H18" s="31"/>
      <c r="I18" s="36"/>
      <c r="K18" s="36"/>
      <c r="M18" s="36"/>
      <c r="N18" s="31"/>
      <c r="O18" s="31"/>
      <c r="P18" s="29"/>
    </row>
    <row r="19" spans="2:16" ht="26.4" customHeight="1" x14ac:dyDescent="0.35">
      <c r="B19" s="31"/>
      <c r="C19" s="98" t="s">
        <v>54</v>
      </c>
      <c r="D19" s="99"/>
      <c r="E19" s="99"/>
      <c r="F19" s="99"/>
      <c r="G19" s="99"/>
      <c r="H19" s="99"/>
      <c r="I19" s="99"/>
      <c r="J19" s="100"/>
      <c r="K19" s="99" t="s">
        <v>55</v>
      </c>
      <c r="L19" s="100"/>
      <c r="M19" s="35"/>
      <c r="N19" s="35"/>
      <c r="O19" s="35"/>
      <c r="P19" s="29"/>
    </row>
    <row r="20" spans="2:16" ht="19.25" customHeight="1" x14ac:dyDescent="0.35">
      <c r="B20" s="31"/>
      <c r="C20" s="98" t="s">
        <v>27</v>
      </c>
      <c r="D20" s="98"/>
      <c r="E20" s="98"/>
      <c r="F20" s="98"/>
      <c r="G20" s="98"/>
      <c r="H20" s="98"/>
      <c r="I20" s="101"/>
      <c r="J20" s="102"/>
      <c r="K20" s="134">
        <f>'Colar histórico'!C11</f>
        <v>0</v>
      </c>
      <c r="L20" s="135"/>
      <c r="M20" s="35"/>
      <c r="N20" s="35"/>
      <c r="O20" s="31"/>
      <c r="P20" s="29"/>
    </row>
    <row r="21" spans="2:16" ht="19.25" customHeight="1" x14ac:dyDescent="0.35">
      <c r="B21" s="5"/>
      <c r="C21" s="98" t="s">
        <v>251</v>
      </c>
      <c r="D21" s="98"/>
      <c r="E21" s="98"/>
      <c r="F21" s="98"/>
      <c r="G21" s="98"/>
      <c r="H21" s="98"/>
      <c r="I21" s="101"/>
      <c r="J21" s="102"/>
      <c r="K21" s="134">
        <f>'Colar histórico'!C12</f>
        <v>0</v>
      </c>
      <c r="L21" s="135"/>
      <c r="M21" s="35"/>
      <c r="N21" s="35"/>
      <c r="O21" s="31"/>
      <c r="P21" s="29"/>
    </row>
    <row r="22" spans="2:16" ht="19.25" customHeight="1" x14ac:dyDescent="0.35">
      <c r="B22" s="31"/>
      <c r="C22" s="94"/>
      <c r="D22" s="94"/>
      <c r="E22" s="94"/>
      <c r="F22" s="94"/>
      <c r="G22" s="94"/>
      <c r="H22" s="94"/>
      <c r="I22" s="95"/>
      <c r="J22" s="96"/>
      <c r="K22" s="95"/>
      <c r="L22" s="96"/>
      <c r="M22" s="95"/>
      <c r="N22" s="97"/>
      <c r="O22" s="31"/>
      <c r="P22" s="29"/>
    </row>
    <row r="23" spans="2:16" ht="26.4" customHeight="1" x14ac:dyDescent="0.35">
      <c r="B23" s="31"/>
      <c r="C23" s="46" t="s">
        <v>56</v>
      </c>
      <c r="D23" s="47"/>
      <c r="E23" s="47"/>
      <c r="F23" s="47"/>
      <c r="G23" s="47"/>
      <c r="H23" s="48"/>
      <c r="I23" s="45" t="s">
        <v>57</v>
      </c>
      <c r="J23" s="49"/>
      <c r="K23" s="45" t="s">
        <v>58</v>
      </c>
      <c r="L23" s="49"/>
      <c r="M23" s="45" t="s">
        <v>52</v>
      </c>
      <c r="N23" s="43"/>
      <c r="O23" s="35"/>
      <c r="P23" s="29"/>
    </row>
    <row r="24" spans="2:16" ht="19.25" customHeight="1" x14ac:dyDescent="0.35">
      <c r="B24" s="31"/>
      <c r="C24" s="46" t="s">
        <v>25</v>
      </c>
      <c r="D24" s="50"/>
      <c r="E24" s="50"/>
      <c r="F24" s="50"/>
      <c r="G24" s="51"/>
      <c r="H24" s="52"/>
      <c r="I24" s="53">
        <v>200</v>
      </c>
      <c r="J24" s="44"/>
      <c r="K24" s="136">
        <f>'Colar histórico'!CT24</f>
        <v>0</v>
      </c>
      <c r="L24" s="40"/>
      <c r="M24" s="41">
        <f>K24-I24</f>
        <v>-200</v>
      </c>
      <c r="N24" s="37"/>
      <c r="O24" s="31"/>
      <c r="P24" s="29"/>
    </row>
    <row r="25" spans="2:16" ht="19.25" customHeight="1" x14ac:dyDescent="0.35">
      <c r="B25" s="31"/>
      <c r="C25" s="46" t="s">
        <v>28</v>
      </c>
      <c r="D25" s="50"/>
      <c r="E25" s="50"/>
      <c r="F25" s="50"/>
      <c r="G25" s="50"/>
      <c r="H25" s="51"/>
      <c r="I25" s="53">
        <v>2560</v>
      </c>
      <c r="J25" s="44"/>
      <c r="K25" s="136">
        <f>'Colar histórico'!C16</f>
        <v>0</v>
      </c>
      <c r="L25" s="40"/>
      <c r="M25" s="41">
        <f>K25-I25</f>
        <v>-2560</v>
      </c>
      <c r="N25" s="37"/>
      <c r="O25" s="31"/>
      <c r="P25" s="29"/>
    </row>
    <row r="26" spans="2:16" x14ac:dyDescent="0.35">
      <c r="P26" s="29"/>
    </row>
    <row r="27" spans="2:16" x14ac:dyDescent="0.35">
      <c r="C27" s="137" t="s">
        <v>53</v>
      </c>
      <c r="D27" s="31"/>
      <c r="E27" s="32"/>
      <c r="F27" s="138" t="str">
        <f>IF('Colar histórico'!C15&gt;=2,"SIM","NÃO")</f>
        <v>NÃO</v>
      </c>
      <c r="P27" s="29"/>
    </row>
    <row r="28" spans="2:16" x14ac:dyDescent="0.35">
      <c r="P28" s="29"/>
    </row>
    <row r="29" spans="2:16" ht="18.5" x14ac:dyDescent="0.45">
      <c r="C29" s="139" t="s">
        <v>285</v>
      </c>
      <c r="D29" s="31"/>
      <c r="E29" s="140" t="str">
        <f>IF(AND(M24&gt;=0,M25&gt;=0,K20="SIM",K21="SIM",F27="SIM"),"APTO PARA SOLICITAÇÃO OFICIAL DE COLAÇÃO","NÃO APTO PARA SOLICITAÇÃO OFICIAL DE COLAÇÃO")</f>
        <v>NÃO APTO PARA SOLICITAÇÃO OFICIAL DE COLAÇÃO</v>
      </c>
      <c r="F29" s="31"/>
      <c r="P29" s="29"/>
    </row>
    <row r="30" spans="2:16" x14ac:dyDescent="0.35">
      <c r="P30" s="29"/>
    </row>
    <row r="31" spans="2:16" x14ac:dyDescent="0.35">
      <c r="P31" s="29"/>
    </row>
    <row r="32" spans="2:16" x14ac:dyDescent="0.35">
      <c r="C32" s="137" t="s">
        <v>286</v>
      </c>
      <c r="D32" s="1"/>
      <c r="P32" s="29"/>
    </row>
    <row r="33" spans="2:16" x14ac:dyDescent="0.35">
      <c r="C33" s="141" t="s">
        <v>287</v>
      </c>
      <c r="D33" s="1"/>
      <c r="P33" s="29"/>
    </row>
    <row r="34" spans="2:16" x14ac:dyDescent="0.35">
      <c r="C34" s="142" t="s">
        <v>288</v>
      </c>
      <c r="P34" s="29"/>
    </row>
    <row r="35" spans="2:16" ht="15.5" x14ac:dyDescent="0.35">
      <c r="C35" s="143" t="s">
        <v>289</v>
      </c>
      <c r="P35" s="29"/>
    </row>
    <row r="36" spans="2:16" x14ac:dyDescent="0.35">
      <c r="P36" s="29"/>
    </row>
    <row r="37" spans="2:16" x14ac:dyDescent="0.35">
      <c r="P37" s="29"/>
    </row>
    <row r="38" spans="2:16" x14ac:dyDescent="0.35">
      <c r="P38" s="29"/>
    </row>
    <row r="39" spans="2:16" x14ac:dyDescent="0.35">
      <c r="C39" s="144" t="s">
        <v>290</v>
      </c>
      <c r="P39" s="29"/>
    </row>
    <row r="40" spans="2:16" x14ac:dyDescent="0.35">
      <c r="C40" s="144" t="s">
        <v>291</v>
      </c>
      <c r="P40" s="29"/>
    </row>
    <row r="41" spans="2:16" x14ac:dyDescent="0.35">
      <c r="P41" s="29"/>
    </row>
    <row r="42" spans="2:16" x14ac:dyDescent="0.35">
      <c r="P42" s="29"/>
    </row>
    <row r="43" spans="2:16" x14ac:dyDescent="0.35">
      <c r="P43" s="29"/>
    </row>
    <row r="44" spans="2:16" x14ac:dyDescent="0.35">
      <c r="P44" s="29"/>
    </row>
    <row r="45" spans="2:16" ht="8.5" customHeight="1" x14ac:dyDescent="0.3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2:16" hidden="1" x14ac:dyDescent="0.35"/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3">
    <mergeCell ref="C17:H17"/>
    <mergeCell ref="K20:L20"/>
    <mergeCell ref="K21:L21"/>
  </mergeCells>
  <conditionalFormatting sqref="M14:N17">
    <cfRule type="cellIs" dxfId="13" priority="8" operator="lessThan">
      <formula>0</formula>
    </cfRule>
  </conditionalFormatting>
  <conditionalFormatting sqref="M24:N25">
    <cfRule type="cellIs" dxfId="12" priority="5" operator="lessThan">
      <formula>0</formula>
    </cfRule>
  </conditionalFormatting>
  <conditionalFormatting sqref="M22:N22">
    <cfRule type="cellIs" dxfId="11" priority="6" operator="lessThan">
      <formula>0</formula>
    </cfRule>
  </conditionalFormatting>
  <conditionalFormatting sqref="K20:L20">
    <cfRule type="expression" dxfId="9" priority="4">
      <formula>$K$20="NÃO"</formula>
    </cfRule>
  </conditionalFormatting>
  <conditionalFormatting sqref="K21:L21">
    <cfRule type="expression" dxfId="8" priority="3">
      <formula>$K$21="NÃO"</formula>
    </cfRule>
  </conditionalFormatting>
  <conditionalFormatting sqref="E29">
    <cfRule type="expression" dxfId="1" priority="2">
      <formula>$E$29="NÃO APTO PARA SOLICITAÇÃO OFICIAL DE COLAÇÃO"</formula>
    </cfRule>
  </conditionalFormatting>
  <conditionalFormatting sqref="F27">
    <cfRule type="expression" dxfId="0" priority="1">
      <formula>$F$27="NÃO"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showRowColHeaders="0" workbookViewId="0">
      <pane ySplit="4" topLeftCell="A5" activePane="bottomLeft" state="frozen"/>
      <selection pane="bottomLeft" activeCell="A5" sqref="A5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22" t="s">
        <v>35</v>
      </c>
      <c r="B1" s="123"/>
      <c r="C1" s="123"/>
      <c r="D1" s="124">
        <f>SUM(I1:Q1)</f>
        <v>0</v>
      </c>
      <c r="I1" s="75">
        <f>SUM(I5:I1048576)</f>
        <v>0</v>
      </c>
      <c r="J1" s="77"/>
      <c r="K1" s="85"/>
      <c r="L1" s="86"/>
      <c r="M1" s="75">
        <f>SUM(M5:M1048576)</f>
        <v>0</v>
      </c>
      <c r="N1" s="77"/>
      <c r="O1" s="87"/>
      <c r="P1" s="75">
        <f>SUM(P5:P1048576)</f>
        <v>0</v>
      </c>
      <c r="Q1" s="77"/>
    </row>
    <row r="2" spans="1:17" ht="15.5" hidden="1" x14ac:dyDescent="0.35">
      <c r="A2" s="23" t="s">
        <v>36</v>
      </c>
      <c r="B2" s="13"/>
      <c r="C2" s="13"/>
      <c r="D2" s="24">
        <f>SUM(I2:Q2)</f>
        <v>0</v>
      </c>
      <c r="I2" s="83"/>
      <c r="J2" s="84">
        <f>SUM(J5:J1048576)</f>
        <v>0</v>
      </c>
      <c r="K2" s="85"/>
      <c r="L2" s="86"/>
      <c r="M2" s="83"/>
      <c r="N2" s="84">
        <f>SUM(N5:N1048576)</f>
        <v>0</v>
      </c>
      <c r="O2" s="87"/>
      <c r="P2" s="83"/>
      <c r="Q2" s="84">
        <f>SUM(Q5:Q1048576)</f>
        <v>0</v>
      </c>
    </row>
    <row r="3" spans="1:17" ht="5.4" customHeight="1" x14ac:dyDescent="0.35"/>
    <row r="4" spans="1:17" ht="39" customHeight="1" x14ac:dyDescent="0.35">
      <c r="A4" s="16" t="s">
        <v>6</v>
      </c>
      <c r="B4" s="17" t="s">
        <v>29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</v>
      </c>
      <c r="H4" s="16" t="s">
        <v>11</v>
      </c>
      <c r="I4" s="16" t="s">
        <v>37</v>
      </c>
      <c r="J4" s="16" t="s">
        <v>38</v>
      </c>
      <c r="K4" s="25" t="s">
        <v>30</v>
      </c>
      <c r="L4" s="21" t="s">
        <v>39</v>
      </c>
      <c r="M4" s="21" t="s">
        <v>33</v>
      </c>
      <c r="N4" s="21" t="s">
        <v>34</v>
      </c>
      <c r="O4" s="22" t="s">
        <v>40</v>
      </c>
      <c r="P4" s="22" t="s">
        <v>41</v>
      </c>
      <c r="Q4" s="22" t="s">
        <v>42</v>
      </c>
    </row>
    <row r="5" spans="1:17" x14ac:dyDescent="0.35">
      <c r="A5" s="18" t="s">
        <v>179</v>
      </c>
      <c r="B5" s="2" t="str">
        <f t="shared" ref="B5:B24" si="0">LEFT(A5,7)</f>
        <v>NHT3009</v>
      </c>
      <c r="C5" s="3" t="s">
        <v>180</v>
      </c>
      <c r="D5" s="19">
        <v>3</v>
      </c>
      <c r="E5" s="19">
        <v>1</v>
      </c>
      <c r="F5" s="19">
        <v>4</v>
      </c>
      <c r="G5" s="19">
        <v>4</v>
      </c>
      <c r="H5" s="19">
        <v>48</v>
      </c>
      <c r="I5" s="14">
        <f>IFERROR(VLOOKUP(A5,'Colar histórico'!A:F,4,0),0)</f>
        <v>0</v>
      </c>
      <c r="J5" s="14">
        <f t="shared" ref="J5:J24" si="1">I5*12</f>
        <v>0</v>
      </c>
      <c r="K5" s="14" t="str">
        <f>IF(I5&gt;0,"CURSADO","CONVALID")</f>
        <v>CONVALID</v>
      </c>
      <c r="L5" s="14" t="str">
        <f>IFERROR((IF(K5="CONVALID",(VLOOKUP(B5,'Colar histórico'!$CN:$CQ,1,0)),"OK")),"")</f>
        <v/>
      </c>
      <c r="M5" s="14" t="str">
        <f>IFERROR((IF(K5="CONVALID",(VLOOKUP(B5,'Colar histórico'!$CN:$CQ,3,0)),"")),"")</f>
        <v/>
      </c>
      <c r="N5" s="14" t="str">
        <f>IFERROR((IF(K5="CONVALID",(VLOOKUP(B5,'Colar histórico'!$CN:$CQ,4,0)),"")),"")</f>
        <v/>
      </c>
      <c r="O5" s="20" t="str">
        <f>IF(L5="",(VLOOKUP(A5,Convalidações!$A:$F,5,0)),"OK")</f>
        <v>NHT3064-15</v>
      </c>
      <c r="P5" s="20" t="str">
        <f>IFERROR(VLOOKUP(O5,'Colar histórico'!$A:$C,4,0),"")</f>
        <v/>
      </c>
      <c r="Q5" s="20" t="str">
        <f>IFERROR(VLOOKUP(O5,'Colar histórico'!$A:$C,3,0),"")</f>
        <v/>
      </c>
    </row>
    <row r="6" spans="1:17" x14ac:dyDescent="0.35">
      <c r="A6" s="18" t="s">
        <v>181</v>
      </c>
      <c r="B6" s="2" t="str">
        <f t="shared" si="0"/>
        <v>NHT3012</v>
      </c>
      <c r="C6" s="2" t="s">
        <v>96</v>
      </c>
      <c r="D6" s="19">
        <v>3</v>
      </c>
      <c r="E6" s="19">
        <v>1</v>
      </c>
      <c r="F6" s="19">
        <v>4</v>
      </c>
      <c r="G6" s="19">
        <v>4</v>
      </c>
      <c r="H6" s="19">
        <v>48</v>
      </c>
      <c r="I6" s="14">
        <f>IFERROR(VLOOKUP(A6,'Colar histórico'!A:F,4,0),0)</f>
        <v>0</v>
      </c>
      <c r="J6" s="14">
        <f t="shared" si="1"/>
        <v>0</v>
      </c>
      <c r="K6" s="14" t="str">
        <f>IF(I6&gt;0,"CURSADO","CONVALID")</f>
        <v>CONVALID</v>
      </c>
      <c r="L6" s="14" t="str">
        <f>IFERROR((IF(K6="CONVALID",(VLOOKUP(B6,'Colar histórico'!$CN:$CQ,1,0)),"OK")),"")</f>
        <v/>
      </c>
      <c r="M6" s="14" t="str">
        <f>IFERROR((IF(K6="CONVALID",(VLOOKUP(B6,'Colar histórico'!$CN:$CQ,3,0)),"")),"")</f>
        <v/>
      </c>
      <c r="N6" s="14" t="str">
        <f>IFERROR((IF(K6="CONVALID",(VLOOKUP(B6,'Colar histórico'!$CN:$CQ,4,0)),"")),"")</f>
        <v/>
      </c>
      <c r="O6" s="20" t="str">
        <f>IF(L6="",(VLOOKUP(A6,Convalidações!$A:$F,5,0)),"OK")</f>
        <v>NHT3012-15</v>
      </c>
      <c r="P6" s="20" t="str">
        <f>IFERROR(VLOOKUP(O6,'Colar histórico'!$A:$C,4,0),"")</f>
        <v/>
      </c>
      <c r="Q6" s="20" t="str">
        <f>IFERROR(VLOOKUP(O6,'Colar histórico'!$A:$C,3,0),"")</f>
        <v/>
      </c>
    </row>
    <row r="7" spans="1:17" x14ac:dyDescent="0.35">
      <c r="A7" s="18" t="s">
        <v>76</v>
      </c>
      <c r="B7" s="2" t="str">
        <f t="shared" si="0"/>
        <v>MCTB001</v>
      </c>
      <c r="C7" s="2" t="s">
        <v>97</v>
      </c>
      <c r="D7" s="19">
        <v>6</v>
      </c>
      <c r="E7" s="19">
        <v>0</v>
      </c>
      <c r="F7" s="19">
        <v>5</v>
      </c>
      <c r="G7" s="19">
        <v>6</v>
      </c>
      <c r="H7" s="19">
        <v>72</v>
      </c>
      <c r="I7" s="14">
        <f>IFERROR(VLOOKUP(A7,'Colar histórico'!A:F,4,0),0)</f>
        <v>0</v>
      </c>
      <c r="J7" s="14">
        <f t="shared" si="1"/>
        <v>0</v>
      </c>
      <c r="K7" s="14" t="str">
        <f>IF(I7&gt;0,"CURSADO","CONVALID")</f>
        <v>CONVALID</v>
      </c>
      <c r="L7" s="14" t="str">
        <f>IFERROR((IF(K7="CONVALID",(VLOOKUP(B7,'Colar histórico'!$CN:$CQ,1,0)),"OK")),"")</f>
        <v/>
      </c>
      <c r="M7" s="14" t="str">
        <f>IFERROR((IF(K7="CONVALID",(VLOOKUP(B7,'Colar histórico'!$CN:$CQ,3,0)),"")),"")</f>
        <v/>
      </c>
      <c r="N7" s="14" t="str">
        <f>IFERROR((IF(K7="CONVALID",(VLOOKUP(B7,'Colar histórico'!$CN:$CQ,4,0)),"")),"")</f>
        <v/>
      </c>
      <c r="O7" s="20" t="str">
        <f>IF(L7="",(VLOOKUP(A7,Convalidações!$A:$F,5,0)),"OK")</f>
        <v>MCTB001-13</v>
      </c>
      <c r="P7" s="20" t="str">
        <f>IFERROR(VLOOKUP(O7,'Colar histórico'!$A:$C,4,0),"")</f>
        <v/>
      </c>
      <c r="Q7" s="20" t="str">
        <f>IFERROR(VLOOKUP(O7,'Colar histórico'!$A:$C,3,0),"")</f>
        <v/>
      </c>
    </row>
    <row r="8" spans="1:17" x14ac:dyDescent="0.35">
      <c r="A8" s="18" t="s">
        <v>77</v>
      </c>
      <c r="B8" s="2" t="str">
        <f t="shared" si="0"/>
        <v>MCTB009</v>
      </c>
      <c r="C8" s="2" t="s">
        <v>98</v>
      </c>
      <c r="D8" s="19">
        <v>3</v>
      </c>
      <c r="E8" s="19">
        <v>1</v>
      </c>
      <c r="F8" s="19">
        <v>4</v>
      </c>
      <c r="G8" s="19">
        <v>4</v>
      </c>
      <c r="H8" s="19">
        <v>48</v>
      </c>
      <c r="I8" s="14">
        <f>IFERROR(VLOOKUP(A8,'Colar histórico'!A:F,4,0),0)</f>
        <v>0</v>
      </c>
      <c r="J8" s="14">
        <f t="shared" si="1"/>
        <v>0</v>
      </c>
      <c r="K8" s="14" t="str">
        <f t="shared" ref="K8:K24" si="2">IF(I8&gt;0,"CURSADO","CONVALID")</f>
        <v>CONVALID</v>
      </c>
      <c r="L8" s="14" t="str">
        <f>IFERROR((IF(K8="CONVALID",(VLOOKUP(B8,'Colar histórico'!$CN:$CQ,1,0)),"OK")),"")</f>
        <v/>
      </c>
      <c r="M8" s="14" t="str">
        <f>IFERROR((IF(K8="CONVALID",(VLOOKUP(B8,'Colar histórico'!$CN:$CQ,3,0)),"")),"")</f>
        <v/>
      </c>
      <c r="N8" s="14" t="str">
        <f>IFERROR((IF(K8="CONVALID",(VLOOKUP(B8,'Colar histórico'!$CN:$CQ,4,0)),"")),"")</f>
        <v/>
      </c>
      <c r="O8" s="20" t="str">
        <f>IF(L8="",(VLOOKUP(A8,Convalidações!$A:$F,5,0)),"OK")</f>
        <v>MCTX033-13</v>
      </c>
      <c r="P8" s="20" t="str">
        <f>IFERROR(VLOOKUP(O8,'Colar histórico'!$A:$C,4,0),"")</f>
        <v/>
      </c>
      <c r="Q8" s="20" t="str">
        <f>IFERROR(VLOOKUP(O8,'Colar histórico'!$A:$C,3,0),"")</f>
        <v/>
      </c>
    </row>
    <row r="9" spans="1:17" x14ac:dyDescent="0.35">
      <c r="A9" s="18" t="s">
        <v>78</v>
      </c>
      <c r="B9" s="2" t="str">
        <f t="shared" si="0"/>
        <v>MCTB010</v>
      </c>
      <c r="C9" s="2" t="s">
        <v>99</v>
      </c>
      <c r="D9" s="19">
        <v>4</v>
      </c>
      <c r="E9" s="19">
        <v>0</v>
      </c>
      <c r="F9" s="19">
        <v>4</v>
      </c>
      <c r="G9" s="19">
        <v>4</v>
      </c>
      <c r="H9" s="19">
        <v>48</v>
      </c>
      <c r="I9" s="14">
        <f>IFERROR(VLOOKUP(A9,'Colar histórico'!A:F,4,0),0)</f>
        <v>0</v>
      </c>
      <c r="J9" s="14">
        <f t="shared" si="1"/>
        <v>0</v>
      </c>
      <c r="K9" s="14" t="str">
        <f t="shared" si="2"/>
        <v>CONVALID</v>
      </c>
      <c r="L9" s="14" t="str">
        <f>IFERROR((IF(K9="CONVALID",(VLOOKUP(B9,'Colar histórico'!$CN:$CQ,1,0)),"OK")),"")</f>
        <v/>
      </c>
      <c r="M9" s="14" t="str">
        <f>IFERROR((IF(K9="CONVALID",(VLOOKUP(B9,'Colar histórico'!$CN:$CQ,3,0)),"")),"")</f>
        <v/>
      </c>
      <c r="N9" s="14" t="str">
        <f>IFERROR((IF(K9="CONVALID",(VLOOKUP(B9,'Colar histórico'!$CN:$CQ,4,0)),"")),"")</f>
        <v/>
      </c>
      <c r="O9" s="20" t="str">
        <f>IF(L9="",(VLOOKUP(A9,Convalidações!$A:$F,5,0)),"OK")</f>
        <v>MCTB010-13</v>
      </c>
      <c r="P9" s="20" t="str">
        <f>IFERROR(VLOOKUP(O9,'Colar histórico'!$A:$C,4,0),"")</f>
        <v/>
      </c>
      <c r="Q9" s="20" t="str">
        <f>IFERROR(VLOOKUP(O9,'Colar histórico'!$A:$C,3,0),"")</f>
        <v/>
      </c>
    </row>
    <row r="10" spans="1:17" x14ac:dyDescent="0.35">
      <c r="A10" s="18" t="s">
        <v>198</v>
      </c>
      <c r="B10" s="2" t="str">
        <f t="shared" si="0"/>
        <v>NHT3035</v>
      </c>
      <c r="C10" s="2" t="s">
        <v>199</v>
      </c>
      <c r="D10" s="19">
        <v>4</v>
      </c>
      <c r="E10" s="19">
        <v>0</v>
      </c>
      <c r="F10" s="19">
        <v>4</v>
      </c>
      <c r="G10" s="19">
        <v>4</v>
      </c>
      <c r="H10" s="19">
        <v>48</v>
      </c>
      <c r="I10" s="14">
        <f>IFERROR(VLOOKUP(A10,'Colar histórico'!A:F,4,0),0)</f>
        <v>0</v>
      </c>
      <c r="J10" s="14">
        <f t="shared" si="1"/>
        <v>0</v>
      </c>
      <c r="K10" s="14" t="str">
        <f t="shared" si="2"/>
        <v>CONVALID</v>
      </c>
      <c r="L10" s="14" t="str">
        <f>IFERROR((IF(K10="CONVALID",(VLOOKUP(B10,'Colar histórico'!$CN:$CQ,1,0)),"OK")),"")</f>
        <v/>
      </c>
      <c r="M10" s="14" t="str">
        <f>IFERROR((IF(K10="CONVALID",(VLOOKUP(B10,'Colar histórico'!$CN:$CQ,3,0)),"")),"")</f>
        <v/>
      </c>
      <c r="N10" s="14" t="str">
        <f>IFERROR((IF(K10="CONVALID",(VLOOKUP(B10,'Colar histórico'!$CN:$CQ,4,0)),"")),"")</f>
        <v/>
      </c>
      <c r="O10" s="20" t="str">
        <f>IF(L10="",(VLOOKUP(A10,Convalidações!$A:$F,5,0)),"OK")</f>
        <v>NHT3068-15</v>
      </c>
      <c r="P10" s="20" t="str">
        <f>IFERROR(VLOOKUP(O10,'Colar histórico'!$A:$C,4,0),"")</f>
        <v/>
      </c>
      <c r="Q10" s="20" t="str">
        <f>IFERROR(VLOOKUP(O10,'Colar histórico'!$A:$C,3,0),"")</f>
        <v/>
      </c>
    </row>
    <row r="11" spans="1:17" x14ac:dyDescent="0.35">
      <c r="A11" s="18" t="s">
        <v>203</v>
      </c>
      <c r="B11" s="2" t="str">
        <f t="shared" si="0"/>
        <v>NHT3044</v>
      </c>
      <c r="C11" s="2" t="s">
        <v>100</v>
      </c>
      <c r="D11" s="19">
        <v>3</v>
      </c>
      <c r="E11" s="19">
        <v>1</v>
      </c>
      <c r="F11" s="19">
        <v>4</v>
      </c>
      <c r="G11" s="19">
        <v>4</v>
      </c>
      <c r="H11" s="19">
        <v>48</v>
      </c>
      <c r="I11" s="14">
        <f>IFERROR(VLOOKUP(A11,'Colar histórico'!A:F,4,0),0)</f>
        <v>0</v>
      </c>
      <c r="J11" s="14">
        <f t="shared" si="1"/>
        <v>0</v>
      </c>
      <c r="K11" s="14" t="str">
        <f t="shared" si="2"/>
        <v>CONVALID</v>
      </c>
      <c r="L11" s="14" t="str">
        <f>IFERROR((IF(K11="CONVALID",(VLOOKUP(B11,'Colar histórico'!$CN:$CQ,1,0)),"OK")),"")</f>
        <v/>
      </c>
      <c r="M11" s="14" t="str">
        <f>IFERROR((IF(K11="CONVALID",(VLOOKUP(B11,'Colar histórico'!$CN:$CQ,3,0)),"")),"")</f>
        <v/>
      </c>
      <c r="N11" s="14" t="str">
        <f>IFERROR((IF(K11="CONVALID",(VLOOKUP(B11,'Colar histórico'!$CN:$CQ,4,0)),"")),"")</f>
        <v/>
      </c>
      <c r="O11" s="20" t="str">
        <f>IF(L11="",(VLOOKUP(A11,Convalidações!$A:$F,5,0)),"OK")</f>
        <v>NHT3044-15</v>
      </c>
      <c r="P11" s="20" t="str">
        <f>IFERROR(VLOOKUP(O11,'Colar histórico'!$A:$C,4,0),"")</f>
        <v/>
      </c>
      <c r="Q11" s="20" t="str">
        <f>IFERROR(VLOOKUP(O11,'Colar histórico'!$A:$C,3,0),"")</f>
        <v/>
      </c>
    </row>
    <row r="12" spans="1:17" x14ac:dyDescent="0.35">
      <c r="A12" s="18" t="s">
        <v>190</v>
      </c>
      <c r="B12" s="2" t="str">
        <f t="shared" si="0"/>
        <v>NHT3027</v>
      </c>
      <c r="C12" s="2" t="s">
        <v>191</v>
      </c>
      <c r="D12" s="19">
        <v>0</v>
      </c>
      <c r="E12" s="19">
        <v>3</v>
      </c>
      <c r="F12" s="19">
        <v>5</v>
      </c>
      <c r="G12" s="19">
        <v>3</v>
      </c>
      <c r="H12" s="19">
        <v>36</v>
      </c>
      <c r="I12" s="14">
        <f>IFERROR(VLOOKUP(A12,'Colar histórico'!A:F,4,0),0)</f>
        <v>0</v>
      </c>
      <c r="J12" s="14">
        <f t="shared" si="1"/>
        <v>0</v>
      </c>
      <c r="K12" s="14" t="str">
        <f t="shared" si="2"/>
        <v>CONVALID</v>
      </c>
      <c r="L12" s="14" t="str">
        <f>IFERROR((IF(K12="CONVALID",(VLOOKUP(B12,'Colar histórico'!$CN:$CQ,1,0)),"OK")),"")</f>
        <v/>
      </c>
      <c r="M12" s="14" t="str">
        <f>IFERROR((IF(K12="CONVALID",(VLOOKUP(B12,'Colar histórico'!$CN:$CQ,3,0)),"")),"")</f>
        <v/>
      </c>
      <c r="N12" s="14" t="str">
        <f>IFERROR((IF(K12="CONVALID",(VLOOKUP(B12,'Colar histórico'!$CN:$CQ,4,0)),"")),"")</f>
        <v/>
      </c>
      <c r="O12" s="20" t="str">
        <f>IF(L12="",(VLOOKUP(A12,Convalidações!$A:$F,5,0)),"OK")</f>
        <v>NHT3027-15</v>
      </c>
      <c r="P12" s="20" t="str">
        <f>IFERROR(VLOOKUP(O12,'Colar histórico'!$A:$C,4,0),"")</f>
        <v/>
      </c>
      <c r="Q12" s="20" t="str">
        <f>IFERROR(VLOOKUP(O12,'Colar histórico'!$A:$C,3,0),"")</f>
        <v/>
      </c>
    </row>
    <row r="13" spans="1:17" x14ac:dyDescent="0.35">
      <c r="A13" s="18" t="s">
        <v>188</v>
      </c>
      <c r="B13" s="2" t="str">
        <f t="shared" si="0"/>
        <v>NHT3018</v>
      </c>
      <c r="C13" s="2" t="s">
        <v>189</v>
      </c>
      <c r="D13" s="19">
        <v>4</v>
      </c>
      <c r="E13" s="19">
        <v>0</v>
      </c>
      <c r="F13" s="19">
        <v>4</v>
      </c>
      <c r="G13" s="19">
        <v>4</v>
      </c>
      <c r="H13" s="19">
        <v>48</v>
      </c>
      <c r="I13" s="14">
        <f>IFERROR(VLOOKUP(A13,'Colar histórico'!A:F,4,0),0)</f>
        <v>0</v>
      </c>
      <c r="J13" s="14">
        <f t="shared" si="1"/>
        <v>0</v>
      </c>
      <c r="K13" s="14" t="str">
        <f t="shared" si="2"/>
        <v>CONVALID</v>
      </c>
      <c r="L13" s="14" t="str">
        <f>IFERROR((IF(K13="CONVALID",(VLOOKUP(B13,'Colar histórico'!$CN:$CQ,1,0)),"OK")),"")</f>
        <v/>
      </c>
      <c r="M13" s="14" t="str">
        <f>IFERROR((IF(K13="CONVALID",(VLOOKUP(B13,'Colar histórico'!$CN:$CQ,3,0)),"")),"")</f>
        <v/>
      </c>
      <c r="N13" s="14" t="str">
        <f>IFERROR((IF(K13="CONVALID",(VLOOKUP(B13,'Colar histórico'!$CN:$CQ,4,0)),"")),"")</f>
        <v/>
      </c>
      <c r="O13" s="20" t="str">
        <f>IF(L13="",(VLOOKUP(A13,Convalidações!$A:$F,5,0)),"OK")</f>
        <v>NHT3070-15</v>
      </c>
      <c r="P13" s="20" t="str">
        <f>IFERROR(VLOOKUP(O13,'Colar histórico'!$A:$C,4,0),"")</f>
        <v/>
      </c>
      <c r="Q13" s="20" t="str">
        <f>IFERROR(VLOOKUP(O13,'Colar histórico'!$A:$C,3,0),"")</f>
        <v/>
      </c>
    </row>
    <row r="14" spans="1:17" x14ac:dyDescent="0.35">
      <c r="A14" s="18" t="s">
        <v>182</v>
      </c>
      <c r="B14" s="2" t="str">
        <f t="shared" si="0"/>
        <v>NHT3015</v>
      </c>
      <c r="C14" s="2" t="s">
        <v>183</v>
      </c>
      <c r="D14" s="19">
        <v>4</v>
      </c>
      <c r="E14" s="19">
        <v>0</v>
      </c>
      <c r="F14" s="19">
        <v>4</v>
      </c>
      <c r="G14" s="19">
        <v>4</v>
      </c>
      <c r="H14" s="19">
        <v>48</v>
      </c>
      <c r="I14" s="14">
        <f>IFERROR(VLOOKUP(A14,'Colar histórico'!A:F,4,0),0)</f>
        <v>0</v>
      </c>
      <c r="J14" s="14">
        <f t="shared" si="1"/>
        <v>0</v>
      </c>
      <c r="K14" s="14" t="str">
        <f t="shared" si="2"/>
        <v>CONVALID</v>
      </c>
      <c r="L14" s="14" t="str">
        <f>IFERROR((IF(K14="CONVALID",(VLOOKUP(B14,'Colar histórico'!$CN:$CQ,1,0)),"OK")),"")</f>
        <v/>
      </c>
      <c r="M14" s="14" t="str">
        <f>IFERROR((IF(K14="CONVALID",(VLOOKUP(B14,'Colar histórico'!$CN:$CQ,3,0)),"")),"")</f>
        <v/>
      </c>
      <c r="N14" s="14" t="str">
        <f>IFERROR((IF(K14="CONVALID",(VLOOKUP(B14,'Colar histórico'!$CN:$CQ,4,0)),"")),"")</f>
        <v/>
      </c>
      <c r="O14" s="20" t="str">
        <f>IF(L14="",(VLOOKUP(A14,Convalidações!$A:$F,5,0)),"OK")</f>
        <v>NHT3066-15</v>
      </c>
      <c r="P14" s="20" t="str">
        <f>IFERROR(VLOOKUP(O14,'Colar histórico'!$A:$C,4,0),"")</f>
        <v/>
      </c>
      <c r="Q14" s="20" t="str">
        <f>IFERROR(VLOOKUP(O14,'Colar histórico'!$A:$C,3,0),"")</f>
        <v/>
      </c>
    </row>
    <row r="15" spans="1:17" x14ac:dyDescent="0.35">
      <c r="A15" s="18" t="s">
        <v>196</v>
      </c>
      <c r="B15" s="2" t="str">
        <f t="shared" si="0"/>
        <v>NHT3033</v>
      </c>
      <c r="C15" s="2" t="s">
        <v>197</v>
      </c>
      <c r="D15" s="19">
        <v>4</v>
      </c>
      <c r="E15" s="19">
        <v>0</v>
      </c>
      <c r="F15" s="19">
        <v>4</v>
      </c>
      <c r="G15" s="19">
        <v>4</v>
      </c>
      <c r="H15" s="19">
        <v>48</v>
      </c>
      <c r="I15" s="14">
        <f>IFERROR(VLOOKUP(A15,'Colar histórico'!A:F,4,0),0)</f>
        <v>0</v>
      </c>
      <c r="J15" s="14">
        <f t="shared" si="1"/>
        <v>0</v>
      </c>
      <c r="K15" s="14" t="str">
        <f t="shared" si="2"/>
        <v>CONVALID</v>
      </c>
      <c r="L15" s="14" t="str">
        <f>IFERROR((IF(K15="CONVALID",(VLOOKUP(B15,'Colar histórico'!$CN:$CQ,1,0)),"OK")),"")</f>
        <v/>
      </c>
      <c r="M15" s="14" t="str">
        <f>IFERROR((IF(K15="CONVALID",(VLOOKUP(B15,'Colar histórico'!$CN:$CQ,3,0)),"")),"")</f>
        <v/>
      </c>
      <c r="N15" s="14" t="str">
        <f>IFERROR((IF(K15="CONVALID",(VLOOKUP(B15,'Colar histórico'!$CN:$CQ,4,0)),"")),"")</f>
        <v/>
      </c>
      <c r="O15" s="20" t="str">
        <f>IF(L15="",(VLOOKUP(A15,Convalidações!$A:$F,5,0)),"OK")</f>
        <v>NHT3069-15</v>
      </c>
      <c r="P15" s="20" t="str">
        <f>IFERROR(VLOOKUP(O15,'Colar histórico'!$A:$C,4,0),"")</f>
        <v/>
      </c>
      <c r="Q15" s="20" t="str">
        <f>IFERROR(VLOOKUP(O15,'Colar histórico'!$A:$C,3,0),"")</f>
        <v/>
      </c>
    </row>
    <row r="16" spans="1:17" x14ac:dyDescent="0.35">
      <c r="A16" s="18" t="s">
        <v>192</v>
      </c>
      <c r="B16" s="2" t="str">
        <f t="shared" si="0"/>
        <v>NHT3028</v>
      </c>
      <c r="C16" s="2" t="s">
        <v>193</v>
      </c>
      <c r="D16" s="19">
        <v>0</v>
      </c>
      <c r="E16" s="19">
        <v>3</v>
      </c>
      <c r="F16" s="19">
        <v>5</v>
      </c>
      <c r="G16" s="19">
        <v>3</v>
      </c>
      <c r="H16" s="19">
        <v>36</v>
      </c>
      <c r="I16" s="14">
        <f>IFERROR(VLOOKUP(A16,'Colar histórico'!A:F,4,0),0)</f>
        <v>0</v>
      </c>
      <c r="J16" s="14">
        <f t="shared" si="1"/>
        <v>0</v>
      </c>
      <c r="K16" s="14" t="str">
        <f t="shared" si="2"/>
        <v>CONVALID</v>
      </c>
      <c r="L16" s="14" t="str">
        <f>IFERROR((IF(K16="CONVALID",(VLOOKUP(B16,'Colar histórico'!$CN:$CQ,1,0)),"OK")),"")</f>
        <v/>
      </c>
      <c r="M16" s="14" t="str">
        <f>IFERROR((IF(K16="CONVALID",(VLOOKUP(B16,'Colar histórico'!$CN:$CQ,3,0)),"")),"")</f>
        <v/>
      </c>
      <c r="N16" s="14" t="str">
        <f>IFERROR((IF(K16="CONVALID",(VLOOKUP(B16,'Colar histórico'!$CN:$CQ,4,0)),"")),"")</f>
        <v/>
      </c>
      <c r="O16" s="20" t="str">
        <f>IF(L16="",(VLOOKUP(A16,Convalidações!$A:$F,5,0)),"OK")</f>
        <v>NHT3028-15</v>
      </c>
      <c r="P16" s="20" t="str">
        <f>IFERROR(VLOOKUP(O16,'Colar histórico'!$A:$C,4,0),"")</f>
        <v/>
      </c>
      <c r="Q16" s="20" t="str">
        <f>IFERROR(VLOOKUP(O16,'Colar histórico'!$A:$C,3,0),"")</f>
        <v/>
      </c>
    </row>
    <row r="17" spans="1:17" x14ac:dyDescent="0.35">
      <c r="A17" s="18" t="s">
        <v>186</v>
      </c>
      <c r="B17" s="2" t="str">
        <f t="shared" si="0"/>
        <v>NHT3017</v>
      </c>
      <c r="C17" s="2" t="s">
        <v>187</v>
      </c>
      <c r="D17" s="19">
        <v>4</v>
      </c>
      <c r="E17" s="19">
        <v>0</v>
      </c>
      <c r="F17" s="19">
        <v>4</v>
      </c>
      <c r="G17" s="19">
        <v>4</v>
      </c>
      <c r="H17" s="19">
        <v>48</v>
      </c>
      <c r="I17" s="14">
        <f>IFERROR(VLOOKUP(A17,'Colar histórico'!A:F,4,0),0)</f>
        <v>0</v>
      </c>
      <c r="J17" s="14">
        <f t="shared" si="1"/>
        <v>0</v>
      </c>
      <c r="K17" s="14" t="str">
        <f t="shared" si="2"/>
        <v>CONVALID</v>
      </c>
      <c r="L17" s="14" t="str">
        <f>IFERROR((IF(K17="CONVALID",(VLOOKUP(B17,'Colar histórico'!$CN:$CQ,1,0)),"OK")),"")</f>
        <v/>
      </c>
      <c r="M17" s="14" t="str">
        <f>IFERROR((IF(K17="CONVALID",(VLOOKUP(B17,'Colar histórico'!$CN:$CQ,3,0)),"")),"")</f>
        <v/>
      </c>
      <c r="N17" s="14" t="str">
        <f>IFERROR((IF(K17="CONVALID",(VLOOKUP(B17,'Colar histórico'!$CN:$CQ,4,0)),"")),"")</f>
        <v/>
      </c>
      <c r="O17" s="20" t="str">
        <f>IF(L17="",(VLOOKUP(A17,Convalidações!$A:$F,5,0)),"OK")</f>
        <v>NHT3071-15</v>
      </c>
      <c r="P17" s="20" t="str">
        <f>IFERROR(VLOOKUP(O17,'Colar histórico'!$A:$C,4,0),"")</f>
        <v/>
      </c>
      <c r="Q17" s="20" t="str">
        <f>IFERROR(VLOOKUP(O17,'Colar histórico'!$A:$C,3,0),"")</f>
        <v/>
      </c>
    </row>
    <row r="18" spans="1:17" x14ac:dyDescent="0.35">
      <c r="A18" s="18" t="s">
        <v>201</v>
      </c>
      <c r="B18" s="2" t="str">
        <f t="shared" si="0"/>
        <v>NHT3038</v>
      </c>
      <c r="C18" s="3" t="s">
        <v>202</v>
      </c>
      <c r="D18" s="19">
        <v>6</v>
      </c>
      <c r="E18" s="19">
        <v>0</v>
      </c>
      <c r="F18" s="19">
        <v>10</v>
      </c>
      <c r="G18" s="19">
        <v>6</v>
      </c>
      <c r="H18" s="19">
        <v>72</v>
      </c>
      <c r="I18" s="14">
        <f>IFERROR(VLOOKUP(A18,'Colar histórico'!A:F,4,0),0)</f>
        <v>0</v>
      </c>
      <c r="J18" s="14">
        <f t="shared" si="1"/>
        <v>0</v>
      </c>
      <c r="K18" s="14" t="str">
        <f t="shared" si="2"/>
        <v>CONVALID</v>
      </c>
      <c r="L18" s="14" t="str">
        <f>IFERROR((IF(K18="CONVALID",(VLOOKUP(B18,'Colar histórico'!$CN:$CQ,1,0)),"OK")),"")</f>
        <v/>
      </c>
      <c r="M18" s="14" t="str">
        <f>IFERROR((IF(K18="CONVALID",(VLOOKUP(B18,'Colar histórico'!$CN:$CQ,3,0)),"")),"")</f>
        <v/>
      </c>
      <c r="N18" s="14" t="str">
        <f>IFERROR((IF(K18="CONVALID",(VLOOKUP(B18,'Colar histórico'!$CN:$CQ,4,0)),"")),"")</f>
        <v/>
      </c>
      <c r="O18" s="20" t="str">
        <f>IF(L18="",(VLOOKUP(A18,Convalidações!$A:$F,5,0)),"OK")</f>
        <v>NHT3072-15</v>
      </c>
      <c r="P18" s="20" t="str">
        <f>IFERROR(VLOOKUP(O18,'Colar histórico'!$A:$C,4,0),"")</f>
        <v/>
      </c>
      <c r="Q18" s="20" t="str">
        <f>IFERROR(VLOOKUP(O18,'Colar histórico'!$A:$C,3,0),"")</f>
        <v/>
      </c>
    </row>
    <row r="19" spans="1:17" x14ac:dyDescent="0.35">
      <c r="A19" s="18" t="s">
        <v>204</v>
      </c>
      <c r="B19" s="2" t="str">
        <f t="shared" si="0"/>
        <v>NHT3049</v>
      </c>
      <c r="C19" s="2" t="s">
        <v>109</v>
      </c>
      <c r="D19" s="19">
        <v>4</v>
      </c>
      <c r="E19" s="19">
        <v>0</v>
      </c>
      <c r="F19" s="19">
        <v>6</v>
      </c>
      <c r="G19" s="19">
        <v>4</v>
      </c>
      <c r="H19" s="19">
        <v>48</v>
      </c>
      <c r="I19" s="14">
        <f>IFERROR(VLOOKUP(A19,'Colar histórico'!A:F,4,0),0)</f>
        <v>0</v>
      </c>
      <c r="J19" s="14">
        <f t="shared" si="1"/>
        <v>0</v>
      </c>
      <c r="K19" s="14" t="str">
        <f t="shared" si="2"/>
        <v>CONVALID</v>
      </c>
      <c r="L19" s="14" t="str">
        <f>IFERROR((IF(K19="CONVALID",(VLOOKUP(B19,'Colar histórico'!$CN:$CQ,1,0)),"OK")),"")</f>
        <v/>
      </c>
      <c r="M19" s="14" t="str">
        <f>IFERROR((IF(K19="CONVALID",(VLOOKUP(B19,'Colar histórico'!$CN:$CQ,3,0)),"")),"")</f>
        <v/>
      </c>
      <c r="N19" s="14" t="str">
        <f>IFERROR((IF(K19="CONVALID",(VLOOKUP(B19,'Colar histórico'!$CN:$CQ,4,0)),"")),"")</f>
        <v/>
      </c>
      <c r="O19" s="20" t="str">
        <f>IF(L19="",(VLOOKUP(A19,Convalidações!$A:$F,5,0)),"OK")</f>
        <v>NHT3049-15</v>
      </c>
      <c r="P19" s="20" t="str">
        <f>IFERROR(VLOOKUP(O19,'Colar histórico'!$A:$C,4,0),"")</f>
        <v/>
      </c>
      <c r="Q19" s="20" t="str">
        <f>IFERROR(VLOOKUP(O19,'Colar histórico'!$A:$C,3,0),"")</f>
        <v/>
      </c>
    </row>
    <row r="20" spans="1:17" x14ac:dyDescent="0.35">
      <c r="A20" s="18" t="s">
        <v>194</v>
      </c>
      <c r="B20" s="2" t="str">
        <f t="shared" si="0"/>
        <v>NHT3030</v>
      </c>
      <c r="C20" s="2" t="s">
        <v>195</v>
      </c>
      <c r="D20" s="19">
        <v>0</v>
      </c>
      <c r="E20" s="19">
        <v>3</v>
      </c>
      <c r="F20" s="19">
        <v>5</v>
      </c>
      <c r="G20" s="19">
        <v>3</v>
      </c>
      <c r="H20" s="19">
        <v>36</v>
      </c>
      <c r="I20" s="14">
        <f>IFERROR(VLOOKUP(A20,'Colar histórico'!A:F,4,0),0)</f>
        <v>0</v>
      </c>
      <c r="J20" s="14">
        <f t="shared" si="1"/>
        <v>0</v>
      </c>
      <c r="K20" s="14" t="str">
        <f t="shared" si="2"/>
        <v>CONVALID</v>
      </c>
      <c r="L20" s="14" t="str">
        <f>IFERROR((IF(K20="CONVALID",(VLOOKUP(B20,'Colar histórico'!$CN:$CQ,1,0)),"OK")),"")</f>
        <v/>
      </c>
      <c r="M20" s="14" t="str">
        <f>IFERROR((IF(K20="CONVALID",(VLOOKUP(B20,'Colar histórico'!$CN:$CQ,3,0)),"")),"")</f>
        <v/>
      </c>
      <c r="N20" s="14" t="str">
        <f>IFERROR((IF(K20="CONVALID",(VLOOKUP(B20,'Colar histórico'!$CN:$CQ,4,0)),"")),"")</f>
        <v/>
      </c>
      <c r="O20" s="20" t="str">
        <f>IF(L20="",(VLOOKUP(A20,Convalidações!$A:$F,5,0)),"OK")</f>
        <v>NHT3065-15</v>
      </c>
      <c r="P20" s="20" t="str">
        <f>IFERROR(VLOOKUP(O20,'Colar histórico'!$A:$C,4,0),"")</f>
        <v/>
      </c>
      <c r="Q20" s="20" t="str">
        <f>IFERROR(VLOOKUP(O20,'Colar histórico'!$A:$C,3,0),"")</f>
        <v/>
      </c>
    </row>
    <row r="21" spans="1:17" x14ac:dyDescent="0.35">
      <c r="A21" s="18" t="s">
        <v>200</v>
      </c>
      <c r="B21" s="2" t="str">
        <f t="shared" si="0"/>
        <v>NHT3036</v>
      </c>
      <c r="C21" s="2" t="s">
        <v>111</v>
      </c>
      <c r="D21" s="19">
        <v>6</v>
      </c>
      <c r="E21" s="19">
        <v>0</v>
      </c>
      <c r="F21" s="19">
        <v>6</v>
      </c>
      <c r="G21" s="19">
        <v>6</v>
      </c>
      <c r="H21" s="19">
        <v>72</v>
      </c>
      <c r="I21" s="14">
        <f>IFERROR(VLOOKUP(A21,'Colar histórico'!A:F,4,0),0)</f>
        <v>0</v>
      </c>
      <c r="J21" s="14">
        <f t="shared" si="1"/>
        <v>0</v>
      </c>
      <c r="K21" s="14" t="str">
        <f t="shared" si="2"/>
        <v>CONVALID</v>
      </c>
      <c r="L21" s="14" t="str">
        <f>IFERROR((IF(K21="CONVALID",(VLOOKUP(B21,'Colar histórico'!$CN:$CQ,1,0)),"OK")),"")</f>
        <v/>
      </c>
      <c r="M21" s="14" t="str">
        <f>IFERROR((IF(K21="CONVALID",(VLOOKUP(B21,'Colar histórico'!$CN:$CQ,3,0)),"")),"")</f>
        <v/>
      </c>
      <c r="N21" s="14" t="str">
        <f>IFERROR((IF(K21="CONVALID",(VLOOKUP(B21,'Colar histórico'!$CN:$CQ,4,0)),"")),"")</f>
        <v/>
      </c>
      <c r="O21" s="20" t="str">
        <f>IF(L21="",(VLOOKUP(A21,Convalidações!$A:$F,5,0)),"OK")</f>
        <v>NHT3036-15</v>
      </c>
      <c r="P21" s="20" t="str">
        <f>IFERROR(VLOOKUP(O21,'Colar histórico'!$A:$C,4,0),"")</f>
        <v/>
      </c>
      <c r="Q21" s="20" t="str">
        <f>IFERROR(VLOOKUP(O21,'Colar histórico'!$A:$C,3,0),"")</f>
        <v/>
      </c>
    </row>
    <row r="22" spans="1:17" x14ac:dyDescent="0.35">
      <c r="A22" s="18" t="s">
        <v>205</v>
      </c>
      <c r="B22" s="2" t="str">
        <f t="shared" si="0"/>
        <v>NHT3054</v>
      </c>
      <c r="C22" s="2" t="s">
        <v>112</v>
      </c>
      <c r="D22" s="19">
        <v>4</v>
      </c>
      <c r="E22" s="19">
        <v>0</v>
      </c>
      <c r="F22" s="19">
        <v>4</v>
      </c>
      <c r="G22" s="19">
        <v>4</v>
      </c>
      <c r="H22" s="19">
        <v>48</v>
      </c>
      <c r="I22" s="14">
        <f>IFERROR(VLOOKUP(A22,'Colar histórico'!A:F,4,0),0)</f>
        <v>0</v>
      </c>
      <c r="J22" s="14">
        <f t="shared" si="1"/>
        <v>0</v>
      </c>
      <c r="K22" s="14" t="str">
        <f t="shared" si="2"/>
        <v>CONVALID</v>
      </c>
      <c r="L22" s="14" t="str">
        <f>IFERROR((IF(K22="CONVALID",(VLOOKUP(B22,'Colar histórico'!$CN:$CQ,1,0)),"OK")),"")</f>
        <v/>
      </c>
      <c r="M22" s="14" t="str">
        <f>IFERROR((IF(K22="CONVALID",(VLOOKUP(B22,'Colar histórico'!$CN:$CQ,3,0)),"")),"")</f>
        <v/>
      </c>
      <c r="N22" s="14" t="str">
        <f>IFERROR((IF(K22="CONVALID",(VLOOKUP(B22,'Colar histórico'!$CN:$CQ,4,0)),"")),"")</f>
        <v/>
      </c>
      <c r="O22" s="20" t="str">
        <f>IF(L22="",(VLOOKUP(A22,Convalidações!$A:$F,5,0)),"OK")</f>
        <v>NHT3054-15</v>
      </c>
      <c r="P22" s="20" t="str">
        <f>IFERROR(VLOOKUP(O22,'Colar histórico'!$A:$C,4,0),"")</f>
        <v/>
      </c>
      <c r="Q22" s="20" t="str">
        <f>IFERROR(VLOOKUP(O22,'Colar histórico'!$A:$C,3,0),"")</f>
        <v/>
      </c>
    </row>
    <row r="23" spans="1:17" x14ac:dyDescent="0.35">
      <c r="A23" s="18" t="s">
        <v>206</v>
      </c>
      <c r="B23" s="2" t="str">
        <f t="shared" si="0"/>
        <v>NHT3059</v>
      </c>
      <c r="C23" s="2" t="s">
        <v>113</v>
      </c>
      <c r="D23" s="19">
        <v>2</v>
      </c>
      <c r="E23" s="19">
        <v>0</v>
      </c>
      <c r="F23" s="19">
        <v>2</v>
      </c>
      <c r="G23" s="19">
        <v>2</v>
      </c>
      <c r="H23" s="19">
        <v>24</v>
      </c>
      <c r="I23" s="14">
        <f>IFERROR(VLOOKUP(A23,'Colar histórico'!A:F,4,0),0)</f>
        <v>0</v>
      </c>
      <c r="J23" s="14">
        <f t="shared" si="1"/>
        <v>0</v>
      </c>
      <c r="K23" s="14" t="str">
        <f t="shared" si="2"/>
        <v>CONVALID</v>
      </c>
      <c r="L23" s="14" t="str">
        <f>IFERROR((IF(K23="CONVALID",(VLOOKUP(B23,'Colar histórico'!$CN:$CQ,1,0)),"OK")),"")</f>
        <v/>
      </c>
      <c r="M23" s="14" t="str">
        <f>IFERROR((IF(K23="CONVALID",(VLOOKUP(B23,'Colar histórico'!$CN:$CQ,3,0)),"")),"")</f>
        <v/>
      </c>
      <c r="N23" s="14" t="str">
        <f>IFERROR((IF(K23="CONVALID",(VLOOKUP(B23,'Colar histórico'!$CN:$CQ,4,0)),"")),"")</f>
        <v/>
      </c>
      <c r="O23" s="20" t="str">
        <f>IF(L23="",(VLOOKUP(A23,Convalidações!$A:$F,5,0)),"OK")</f>
        <v>NHT3089-15</v>
      </c>
      <c r="P23" s="20" t="str">
        <f>IFERROR(VLOOKUP(O23,'Colar histórico'!$A:$C,4,0),"")</f>
        <v/>
      </c>
      <c r="Q23" s="20" t="str">
        <f>IFERROR(VLOOKUP(O23,'Colar histórico'!$A:$C,3,0),"")</f>
        <v/>
      </c>
    </row>
    <row r="24" spans="1:17" x14ac:dyDescent="0.35">
      <c r="A24" s="18" t="s">
        <v>184</v>
      </c>
      <c r="B24" s="103" t="str">
        <f t="shared" si="0"/>
        <v>NHT3016</v>
      </c>
      <c r="C24" s="2" t="s">
        <v>185</v>
      </c>
      <c r="D24" s="19">
        <v>4</v>
      </c>
      <c r="E24" s="19">
        <v>0</v>
      </c>
      <c r="F24" s="19">
        <v>4</v>
      </c>
      <c r="G24" s="19">
        <v>4</v>
      </c>
      <c r="H24" s="19">
        <v>48</v>
      </c>
      <c r="I24" s="20">
        <f>IFERROR(VLOOKUP(A24,'Colar histórico'!A:F,4,0),0)</f>
        <v>0</v>
      </c>
      <c r="J24" s="20">
        <f t="shared" si="1"/>
        <v>0</v>
      </c>
      <c r="K24" s="20" t="str">
        <f t="shared" si="2"/>
        <v>CONVALID</v>
      </c>
      <c r="L24" s="20" t="str">
        <f>IFERROR((IF(K24="CONVALID",(VLOOKUP(B24,'Colar histórico'!$CN:$CQ,1,0)),"OK")),"")</f>
        <v/>
      </c>
      <c r="M24" s="20" t="str">
        <f>IFERROR((IF(K24="CONVALID",(VLOOKUP(B24,'Colar histórico'!$CN:$CQ,3,0)),"")),"")</f>
        <v/>
      </c>
      <c r="N24" s="20" t="str">
        <f>IFERROR((IF(K24="CONVALID",(VLOOKUP(B24,'Colar histórico'!$CN:$CQ,4,0)),"")),"")</f>
        <v/>
      </c>
      <c r="O24" s="20" t="str">
        <f>IF(L24="",(VLOOKUP(A24,Convalidações!$A:$F,5,0)),"OK")</f>
        <v>NHZ3078-15</v>
      </c>
      <c r="P24" s="20" t="str">
        <f>IFERROR(VLOOKUP(O24,'Colar histórico'!$A:$C,4,0),"")</f>
        <v/>
      </c>
      <c r="Q24" s="20" t="str">
        <f>IFERROR(VLOOKUP(O24,'Colar histórico'!$A:$C,3,0),"")</f>
        <v/>
      </c>
    </row>
    <row r="25" spans="1:17" hidden="1" x14ac:dyDescent="0.35">
      <c r="A25" s="18"/>
      <c r="B25" s="103"/>
      <c r="C25" s="2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0"/>
      <c r="Q25" s="20"/>
    </row>
    <row r="26" spans="1:17" hidden="1" x14ac:dyDescent="0.35">
      <c r="I26" s="1"/>
      <c r="J26" s="1"/>
      <c r="L26" s="1"/>
      <c r="M26" s="1"/>
      <c r="N26" s="1"/>
    </row>
  </sheetData>
  <sheetProtection sheet="1" objects="1" scenarios="1" selectLockedCells="1" selectUnlockedCells="1"/>
  <conditionalFormatting sqref="I5:J25">
    <cfRule type="cellIs" dxfId="7" priority="2" operator="equal">
      <formula>0</formula>
    </cfRule>
  </conditionalFormatting>
  <conditionalFormatting sqref="C5:C25">
    <cfRule type="duplicateValues" dxfId="6" priority="5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28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22" t="s">
        <v>35</v>
      </c>
      <c r="B1" s="123"/>
      <c r="C1" s="123"/>
      <c r="D1" s="124">
        <f>SUM(I1:Q1)</f>
        <v>0</v>
      </c>
      <c r="I1" s="75">
        <f>SUM(I5:I1048576)</f>
        <v>0</v>
      </c>
      <c r="J1" s="77"/>
      <c r="K1" s="88"/>
      <c r="L1" s="88"/>
      <c r="M1" s="75">
        <f>SUM(M5:M1048576)</f>
        <v>0</v>
      </c>
      <c r="N1" s="77"/>
      <c r="O1" s="88"/>
      <c r="P1" s="75">
        <f>SUM(P5:P1048576)</f>
        <v>0</v>
      </c>
      <c r="Q1" s="77"/>
    </row>
    <row r="2" spans="1:17" ht="15.5" hidden="1" x14ac:dyDescent="0.35">
      <c r="A2" s="23" t="s">
        <v>36</v>
      </c>
      <c r="B2" s="13"/>
      <c r="C2" s="13"/>
      <c r="D2" s="24">
        <f>SUM(I2:Q2)</f>
        <v>0</v>
      </c>
      <c r="I2" s="83"/>
      <c r="J2" s="84">
        <f>SUM(J5:J1048576)</f>
        <v>0</v>
      </c>
      <c r="K2" s="88"/>
      <c r="L2" s="88"/>
      <c r="M2" s="83"/>
      <c r="N2" s="84">
        <f>SUM(N5:N1048576)</f>
        <v>0</v>
      </c>
      <c r="O2" s="88"/>
      <c r="P2" s="83"/>
      <c r="Q2" s="84">
        <f>SUM(Q5:Q1048576)</f>
        <v>0</v>
      </c>
    </row>
    <row r="3" spans="1:17" ht="5.4" customHeight="1" x14ac:dyDescent="0.35"/>
    <row r="4" spans="1:17" ht="39" customHeight="1" x14ac:dyDescent="0.35">
      <c r="A4" s="26" t="s">
        <v>6</v>
      </c>
      <c r="B4" s="17" t="s">
        <v>29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</v>
      </c>
      <c r="H4" s="26" t="s">
        <v>11</v>
      </c>
      <c r="I4" s="16" t="s">
        <v>37</v>
      </c>
      <c r="J4" s="16" t="s">
        <v>38</v>
      </c>
      <c r="K4" s="25" t="s">
        <v>30</v>
      </c>
      <c r="L4" s="21" t="s">
        <v>39</v>
      </c>
      <c r="M4" s="21" t="s">
        <v>33</v>
      </c>
      <c r="N4" s="21" t="s">
        <v>34</v>
      </c>
      <c r="O4" s="22" t="s">
        <v>40</v>
      </c>
      <c r="P4" s="22" t="s">
        <v>41</v>
      </c>
      <c r="Q4" s="22" t="s">
        <v>42</v>
      </c>
    </row>
    <row r="5" spans="1:17" x14ac:dyDescent="0.35">
      <c r="A5" s="2" t="s">
        <v>229</v>
      </c>
      <c r="B5" s="2" t="str">
        <f>LEFT(Tabela35[[#This Row],[Código Novo]],7)</f>
        <v>NHZ3039</v>
      </c>
      <c r="C5" s="2" t="s">
        <v>230</v>
      </c>
      <c r="D5" s="19">
        <v>4</v>
      </c>
      <c r="E5" s="19">
        <v>0</v>
      </c>
      <c r="F5" s="19">
        <v>4</v>
      </c>
      <c r="G5" s="19">
        <v>4</v>
      </c>
      <c r="H5" s="19">
        <v>48</v>
      </c>
      <c r="I5" s="14">
        <f>IFERROR(VLOOKUP(A5,'Colar histórico'!A:F,4,0),0)</f>
        <v>0</v>
      </c>
      <c r="J5" s="14">
        <f t="shared" ref="J5:J35" si="0">I5*12</f>
        <v>0</v>
      </c>
      <c r="K5" s="14" t="str">
        <f t="shared" ref="K5:K35" si="1">IF(I5&gt;0,"CURSADO","CONVALID")</f>
        <v>CONVALID</v>
      </c>
      <c r="L5" s="14" t="str">
        <f>IFERROR((IF(K5="CONVALID",(VLOOKUP(B5,'Colar histórico'!$CN:$CQ,1,0)),"OK")),"")</f>
        <v/>
      </c>
      <c r="M5" s="14" t="str">
        <f>IFERROR((IF(K5="CONVALID",(VLOOKUP(B5,'Colar histórico'!$CN:$CQ,3,0)),"")),"")</f>
        <v/>
      </c>
      <c r="N5" s="14" t="str">
        <f>IFERROR((IF(K5="CONVALID",(VLOOKUP(B5,'Colar histórico'!$CN:$CQ,4,0)),"")),"")</f>
        <v/>
      </c>
      <c r="O5" s="20" t="str">
        <f>IFERROR(IF(L5="",(VLOOKUP(A5,Convalidações!$A:$F,5,0)),"OK"),"")</f>
        <v>NHT3073-15</v>
      </c>
      <c r="P5" s="20" t="str">
        <f>IFERROR(VLOOKUP(O5,'Colar histórico'!$A:$C,4,0),"")</f>
        <v/>
      </c>
      <c r="Q5" s="20" t="str">
        <f>IFERROR(VLOOKUP(O5,'Colar histórico'!$A:$C,3,0),"")</f>
        <v/>
      </c>
    </row>
    <row r="6" spans="1:17" x14ac:dyDescent="0.35">
      <c r="A6" s="2" t="s">
        <v>12</v>
      </c>
      <c r="B6" s="2" t="str">
        <f>LEFT(Tabela35[[#This Row],[Código Novo]],7)</f>
        <v>NHZ1003</v>
      </c>
      <c r="C6" s="2" t="s">
        <v>5</v>
      </c>
      <c r="D6" s="19">
        <v>4</v>
      </c>
      <c r="E6" s="19">
        <v>0</v>
      </c>
      <c r="F6" s="19">
        <v>4</v>
      </c>
      <c r="G6" s="19">
        <v>4</v>
      </c>
      <c r="H6" s="19">
        <v>48</v>
      </c>
      <c r="I6" s="14">
        <f>IFERROR(VLOOKUP(A6,'Colar histórico'!A:F,4,0),0)</f>
        <v>0</v>
      </c>
      <c r="J6" s="14">
        <f t="shared" si="0"/>
        <v>0</v>
      </c>
      <c r="K6" s="14" t="str">
        <f t="shared" si="1"/>
        <v>CONVALID</v>
      </c>
      <c r="L6" s="14" t="str">
        <f>IFERROR((IF(K6="CONVALID",(VLOOKUP(B6,'Colar histórico'!$CN:$CQ,1,0)),"OK")),"")</f>
        <v/>
      </c>
      <c r="M6" s="14" t="str">
        <f>IFERROR((IF(K6="CONVALID",(VLOOKUP(B6,'Colar histórico'!$CN:$CQ,3,0)),"")),"")</f>
        <v/>
      </c>
      <c r="N6" s="14" t="str">
        <f>IFERROR((IF(K6="CONVALID",(VLOOKUP(B6,'Colar histórico'!$CN:$CQ,4,0)),"")),"")</f>
        <v/>
      </c>
      <c r="O6" s="20" t="str">
        <f>IFERROR(IF(L6="",(VLOOKUP(A6,Convalidações!$A:$F,5,0)),"OK"),"")</f>
        <v>NHZ1003-15</v>
      </c>
      <c r="P6" s="20" t="str">
        <f>IFERROR(VLOOKUP(O6,'Colar histórico'!$A:$C,4,0),"")</f>
        <v/>
      </c>
      <c r="Q6" s="20" t="str">
        <f>IFERROR(VLOOKUP(O6,'Colar histórico'!$A:$C,3,0),"")</f>
        <v/>
      </c>
    </row>
    <row r="7" spans="1:17" x14ac:dyDescent="0.35">
      <c r="A7" s="2" t="s">
        <v>69</v>
      </c>
      <c r="B7" s="2" t="str">
        <f>LEFT(Tabela35[[#This Row],[Código Novo]],7)</f>
        <v>NHZ3003</v>
      </c>
      <c r="C7" s="2" t="s">
        <v>66</v>
      </c>
      <c r="D7" s="19">
        <v>4</v>
      </c>
      <c r="E7" s="19">
        <v>0</v>
      </c>
      <c r="F7" s="19">
        <v>4</v>
      </c>
      <c r="G7" s="19">
        <v>4</v>
      </c>
      <c r="H7" s="19">
        <v>48</v>
      </c>
      <c r="I7" s="20">
        <f>IFERROR(VLOOKUP(A7,'Colar histórico'!A:F,4,0),0)</f>
        <v>0</v>
      </c>
      <c r="J7" s="20">
        <f t="shared" si="0"/>
        <v>0</v>
      </c>
      <c r="K7" s="20" t="str">
        <f t="shared" si="1"/>
        <v>CONVALID</v>
      </c>
      <c r="L7" s="14" t="str">
        <f>IFERROR((IF(K7="CONVALID",(VLOOKUP(B7,'Colar histórico'!$CN:$CQ,1,0)),"OK")),"")</f>
        <v/>
      </c>
      <c r="M7" s="14" t="str">
        <f>IFERROR((IF(K7="CONVALID",(VLOOKUP(B7,'Colar histórico'!$CN:$CQ,3,0)),"")),"")</f>
        <v/>
      </c>
      <c r="N7" s="14" t="str">
        <f>IFERROR((IF(K7="CONVALID",(VLOOKUP(B7,'Colar histórico'!$CN:$CQ,4,0)),"")),"")</f>
        <v/>
      </c>
      <c r="O7" s="20" t="str">
        <f>IFERROR(IF(L7="",(VLOOKUP(A7,Convalidações!$A:$F,5,0)),"OK"),"")</f>
        <v>NHZ3003-15</v>
      </c>
      <c r="P7" s="20" t="str">
        <f>IFERROR(VLOOKUP(O7,'Colar histórico'!$A:$C,4,0),"")</f>
        <v/>
      </c>
      <c r="Q7" s="20" t="str">
        <f>IFERROR(VLOOKUP(O7,'Colar histórico'!$A:$C,3,0),"")</f>
        <v/>
      </c>
    </row>
    <row r="8" spans="1:17" x14ac:dyDescent="0.35">
      <c r="A8" s="2" t="s">
        <v>239</v>
      </c>
      <c r="B8" s="2" t="str">
        <f>LEFT(Tabela35[[#This Row],[Código Novo]],7)</f>
        <v>NHZ3051</v>
      </c>
      <c r="C8" s="2" t="s">
        <v>240</v>
      </c>
      <c r="D8" s="19">
        <v>4</v>
      </c>
      <c r="E8" s="19">
        <v>0</v>
      </c>
      <c r="F8" s="19">
        <v>4</v>
      </c>
      <c r="G8" s="19">
        <v>4</v>
      </c>
      <c r="H8" s="19">
        <v>48</v>
      </c>
      <c r="I8" s="14">
        <f>IFERROR(VLOOKUP(A8,'Colar histórico'!A:F,4,0),0)</f>
        <v>0</v>
      </c>
      <c r="J8" s="14">
        <f t="shared" si="0"/>
        <v>0</v>
      </c>
      <c r="K8" s="14" t="str">
        <f t="shared" si="1"/>
        <v>CONVALID</v>
      </c>
      <c r="L8" s="14" t="str">
        <f>IFERROR((IF(K8="CONVALID",(VLOOKUP(B8,'Colar histórico'!$CN:$CQ,1,0)),"OK")),"")</f>
        <v/>
      </c>
      <c r="M8" s="14" t="str">
        <f>IFERROR((IF(K8="CONVALID",(VLOOKUP(B8,'Colar histórico'!$CN:$CQ,3,0)),"")),"")</f>
        <v/>
      </c>
      <c r="N8" s="14" t="str">
        <f>IFERROR((IF(K8="CONVALID",(VLOOKUP(B8,'Colar histórico'!$CN:$CQ,4,0)),"")),"")</f>
        <v/>
      </c>
      <c r="O8" s="20" t="str">
        <f>IFERROR(IF(L8="",(VLOOKUP(A8,Convalidações!$A:$F,5,0)),"OK"),"")</f>
        <v>NHZ3076-15</v>
      </c>
      <c r="P8" s="20" t="str">
        <f>IFERROR(VLOOKUP(O8,'Colar histórico'!$A:$C,4,0),"")</f>
        <v/>
      </c>
      <c r="Q8" s="20" t="str">
        <f>IFERROR(VLOOKUP(O8,'Colar histórico'!$A:$C,3,0),"")</f>
        <v/>
      </c>
    </row>
    <row r="9" spans="1:17" x14ac:dyDescent="0.35">
      <c r="A9" s="2" t="s">
        <v>119</v>
      </c>
      <c r="B9" s="2" t="str">
        <f>LEFT(Tabela35[[#This Row],[Código Novo]],7)</f>
        <v>ESTM001</v>
      </c>
      <c r="C9" s="2" t="s">
        <v>151</v>
      </c>
      <c r="D9" s="19">
        <v>4</v>
      </c>
      <c r="E9" s="19">
        <v>0</v>
      </c>
      <c r="F9" s="19">
        <v>4</v>
      </c>
      <c r="G9" s="19">
        <v>4</v>
      </c>
      <c r="H9" s="19">
        <v>48</v>
      </c>
      <c r="I9" s="20">
        <f>IFERROR(VLOOKUP(A9,'Colar histórico'!A:F,4,0),0)</f>
        <v>0</v>
      </c>
      <c r="J9" s="20">
        <f t="shared" si="0"/>
        <v>0</v>
      </c>
      <c r="K9" s="20" t="str">
        <f t="shared" si="1"/>
        <v>CONVALID</v>
      </c>
      <c r="L9" s="14" t="str">
        <f>IFERROR((IF(K9="CONVALID",(VLOOKUP(B9,'Colar histórico'!$CN:$CQ,1,0)),"OK")),"")</f>
        <v/>
      </c>
      <c r="M9" s="14" t="str">
        <f>IFERROR((IF(K9="CONVALID",(VLOOKUP(B9,'Colar histórico'!$CN:$CQ,3,0)),"")),"")</f>
        <v/>
      </c>
      <c r="N9" s="14" t="str">
        <f>IFERROR((IF(K9="CONVALID",(VLOOKUP(B9,'Colar histórico'!$CN:$CQ,4,0)),"")),"")</f>
        <v/>
      </c>
      <c r="O9" s="20" t="str">
        <f>IFERROR(IF(L9="",(VLOOKUP(A9,Convalidações!$A:$F,5,0)),"OK"),"")</f>
        <v>ESTM001-13</v>
      </c>
      <c r="P9" s="20" t="str">
        <f>IFERROR(VLOOKUP(O9,'Colar histórico'!$A:$C,4,0),"")</f>
        <v/>
      </c>
      <c r="Q9" s="20" t="str">
        <f>IFERROR(VLOOKUP(O9,'Colar histórico'!$A:$C,3,0),"")</f>
        <v/>
      </c>
    </row>
    <row r="10" spans="1:17" x14ac:dyDescent="0.35">
      <c r="A10" s="2" t="s">
        <v>210</v>
      </c>
      <c r="B10" s="2" t="str">
        <f>LEFT(Tabela35[[#This Row],[Código Novo]],7)</f>
        <v>NHZ3007</v>
      </c>
      <c r="C10" s="3" t="s">
        <v>152</v>
      </c>
      <c r="D10" s="19">
        <v>4</v>
      </c>
      <c r="E10" s="19">
        <v>0</v>
      </c>
      <c r="F10" s="19">
        <v>4</v>
      </c>
      <c r="G10" s="19">
        <v>4</v>
      </c>
      <c r="H10" s="19">
        <v>48</v>
      </c>
      <c r="I10" s="20">
        <f>IFERROR(VLOOKUP(A10,'Colar histórico'!A:F,4,0),0)</f>
        <v>0</v>
      </c>
      <c r="J10" s="20">
        <f t="shared" si="0"/>
        <v>0</v>
      </c>
      <c r="K10" s="20" t="str">
        <f t="shared" si="1"/>
        <v>CONVALID</v>
      </c>
      <c r="L10" s="14" t="str">
        <f>IFERROR((IF(K10="CONVALID",(VLOOKUP(B10,'Colar histórico'!$CN:$CQ,1,0)),"OK")),"")</f>
        <v/>
      </c>
      <c r="M10" s="14" t="str">
        <f>IFERROR((IF(K10="CONVALID",(VLOOKUP(B10,'Colar histórico'!$CN:$CQ,3,0)),"")),"")</f>
        <v/>
      </c>
      <c r="N10" s="14" t="str">
        <f>IFERROR((IF(K10="CONVALID",(VLOOKUP(B10,'Colar histórico'!$CN:$CQ,4,0)),"")),"")</f>
        <v/>
      </c>
      <c r="O10" s="20" t="str">
        <f>IFERROR(IF(L10="",(VLOOKUP(A10,Convalidações!$A:$F,5,0)),"OK"),"")</f>
        <v>NHZ3007-15</v>
      </c>
      <c r="P10" s="20" t="str">
        <f>IFERROR(VLOOKUP(O10,'Colar histórico'!$A:$C,4,0),"")</f>
        <v/>
      </c>
      <c r="Q10" s="20" t="str">
        <f>IFERROR(VLOOKUP(O10,'Colar histórico'!$A:$C,3,0),"")</f>
        <v/>
      </c>
    </row>
    <row r="11" spans="1:17" x14ac:dyDescent="0.35">
      <c r="A11" s="2" t="s">
        <v>211</v>
      </c>
      <c r="B11" s="2" t="str">
        <f>LEFT(Tabela35[[#This Row],[Código Novo]],7)</f>
        <v>NHZ3010</v>
      </c>
      <c r="C11" s="2" t="s">
        <v>154</v>
      </c>
      <c r="D11" s="19">
        <v>3</v>
      </c>
      <c r="E11" s="19">
        <v>1</v>
      </c>
      <c r="F11" s="19">
        <v>4</v>
      </c>
      <c r="G11" s="19">
        <v>4</v>
      </c>
      <c r="H11" s="19">
        <v>48</v>
      </c>
      <c r="I11" s="14">
        <f>IFERROR(VLOOKUP(A11,'Colar histórico'!A:F,4,0),0)</f>
        <v>0</v>
      </c>
      <c r="J11" s="14">
        <f t="shared" si="0"/>
        <v>0</v>
      </c>
      <c r="K11" s="14" t="str">
        <f t="shared" si="1"/>
        <v>CONVALID</v>
      </c>
      <c r="L11" s="14" t="str">
        <f>IFERROR((IF(K11="CONVALID",(VLOOKUP(B11,'Colar histórico'!$CN:$CQ,1,0)),"OK")),"")</f>
        <v/>
      </c>
      <c r="M11" s="14" t="str">
        <f>IFERROR((IF(K11="CONVALID",(VLOOKUP(B11,'Colar histórico'!$CN:$CQ,3,0)),"")),"")</f>
        <v/>
      </c>
      <c r="N11" s="14" t="str">
        <f>IFERROR((IF(K11="CONVALID",(VLOOKUP(B11,'Colar histórico'!$CN:$CQ,4,0)),"")),"")</f>
        <v/>
      </c>
      <c r="O11" s="20" t="str">
        <f>IFERROR(IF(L11="",(VLOOKUP(A11,Convalidações!$A:$F,5,0)),"OK"),"")</f>
        <v>NHZ3010-15</v>
      </c>
      <c r="P11" s="20" t="str">
        <f>IFERROR(VLOOKUP(O11,'Colar histórico'!$A:$C,4,0),"")</f>
        <v/>
      </c>
      <c r="Q11" s="20" t="str">
        <f>IFERROR(VLOOKUP(O11,'Colar histórico'!$A:$C,3,0),"")</f>
        <v/>
      </c>
    </row>
    <row r="12" spans="1:17" x14ac:dyDescent="0.35">
      <c r="A12" s="2" t="s">
        <v>212</v>
      </c>
      <c r="B12" s="2" t="str">
        <f>LEFT(Tabela35[[#This Row],[Código Novo]],7)</f>
        <v>NHZ3011</v>
      </c>
      <c r="C12" s="2" t="s">
        <v>155</v>
      </c>
      <c r="D12" s="19">
        <v>3</v>
      </c>
      <c r="E12" s="19">
        <v>1</v>
      </c>
      <c r="F12" s="19">
        <v>4</v>
      </c>
      <c r="G12" s="19">
        <v>4</v>
      </c>
      <c r="H12" s="19">
        <v>48</v>
      </c>
      <c r="I12" s="20">
        <f>IFERROR(VLOOKUP(A12,'Colar histórico'!A:F,4,0),0)</f>
        <v>0</v>
      </c>
      <c r="J12" s="20">
        <f t="shared" si="0"/>
        <v>0</v>
      </c>
      <c r="K12" s="20" t="str">
        <f t="shared" si="1"/>
        <v>CONVALID</v>
      </c>
      <c r="L12" s="14" t="str">
        <f>IFERROR((IF(K12="CONVALID",(VLOOKUP(B12,'Colar histórico'!$CN:$CQ,1,0)),"OK")),"")</f>
        <v/>
      </c>
      <c r="M12" s="14" t="str">
        <f>IFERROR((IF(K12="CONVALID",(VLOOKUP(B12,'Colar histórico'!$CN:$CQ,3,0)),"")),"")</f>
        <v/>
      </c>
      <c r="N12" s="14" t="str">
        <f>IFERROR((IF(K12="CONVALID",(VLOOKUP(B12,'Colar histórico'!$CN:$CQ,4,0)),"")),"")</f>
        <v/>
      </c>
      <c r="O12" s="20" t="str">
        <f>IFERROR(IF(L12="",(VLOOKUP(A12,Convalidações!$A:$F,5,0)),"OK"),"")</f>
        <v>NHZ3011-15</v>
      </c>
      <c r="P12" s="20" t="str">
        <f>IFERROR(VLOOKUP(O12,'Colar histórico'!$A:$C,4,0),"")</f>
        <v/>
      </c>
      <c r="Q12" s="20" t="str">
        <f>IFERROR(VLOOKUP(O12,'Colar histórico'!$A:$C,3,0),"")</f>
        <v/>
      </c>
    </row>
    <row r="13" spans="1:17" x14ac:dyDescent="0.35">
      <c r="A13" s="2" t="s">
        <v>215</v>
      </c>
      <c r="B13" s="2" t="str">
        <f>LEFT(Tabela35[[#This Row],[Código Novo]],7)</f>
        <v>NHZ3020</v>
      </c>
      <c r="C13" s="2" t="s">
        <v>159</v>
      </c>
      <c r="D13" s="19">
        <v>4</v>
      </c>
      <c r="E13" s="19">
        <v>0</v>
      </c>
      <c r="F13" s="19">
        <v>4</v>
      </c>
      <c r="G13" s="19">
        <v>4</v>
      </c>
      <c r="H13" s="19">
        <v>48</v>
      </c>
      <c r="I13" s="92">
        <f>IFERROR(VLOOKUP(A13,'Colar histórico'!A:F,4,0),0)</f>
        <v>0</v>
      </c>
      <c r="J13" s="92">
        <f t="shared" si="0"/>
        <v>0</v>
      </c>
      <c r="K13" s="92" t="str">
        <f t="shared" si="1"/>
        <v>CONVALID</v>
      </c>
      <c r="L13" s="14" t="str">
        <f>IFERROR((IF(K13="CONVALID",(VLOOKUP(B13,'Colar histórico'!$CN:$CQ,1,0)),"OK")),"")</f>
        <v/>
      </c>
      <c r="M13" s="93" t="str">
        <f>IFERROR((IF(K13="CONVALID",(VLOOKUP(B13,'Colar histórico'!$CN:$CQ,3,0)),"")),"")</f>
        <v/>
      </c>
      <c r="N13" s="14" t="str">
        <f>IFERROR((IF(K13="CONVALID",(VLOOKUP(B13,'Colar histórico'!$CN:$CQ,4,0)),"")),"")</f>
        <v/>
      </c>
      <c r="O13" s="20" t="str">
        <f>IFERROR(IF(L13="",(VLOOKUP(A13,Convalidações!$A:$F,5,0)),"OK"),"")</f>
        <v>NHZ3020-15</v>
      </c>
      <c r="P13" s="20" t="str">
        <f>IFERROR(VLOOKUP(O13,'Colar histórico'!$A:$C,4,0),"")</f>
        <v/>
      </c>
      <c r="Q13" s="20" t="str">
        <f>IFERROR(VLOOKUP(O13,'Colar histórico'!$A:$C,3,0),"")</f>
        <v/>
      </c>
    </row>
    <row r="14" spans="1:17" x14ac:dyDescent="0.35">
      <c r="A14" s="2" t="s">
        <v>70</v>
      </c>
      <c r="B14" s="2" t="str">
        <f>LEFT(Tabela35[[#This Row],[Código Novo]],7)</f>
        <v>NHZ3021</v>
      </c>
      <c r="C14" s="2" t="s">
        <v>67</v>
      </c>
      <c r="D14" s="19">
        <v>4</v>
      </c>
      <c r="E14" s="19">
        <v>0</v>
      </c>
      <c r="F14" s="19">
        <v>4</v>
      </c>
      <c r="G14" s="19">
        <v>4</v>
      </c>
      <c r="H14" s="19">
        <v>48</v>
      </c>
      <c r="I14" s="20">
        <f>IFERROR(VLOOKUP(A14,'Colar histórico'!A:F,4,0),0)</f>
        <v>0</v>
      </c>
      <c r="J14" s="20">
        <f t="shared" si="0"/>
        <v>0</v>
      </c>
      <c r="K14" s="20" t="str">
        <f t="shared" si="1"/>
        <v>CONVALID</v>
      </c>
      <c r="L14" s="14" t="str">
        <f>IFERROR((IF(K14="CONVALID",(VLOOKUP(B14,'Colar histórico'!$CN:$CQ,1,0)),"OK")),"")</f>
        <v/>
      </c>
      <c r="M14" s="14" t="str">
        <f>IFERROR((IF(K14="CONVALID",(VLOOKUP(B14,'Colar histórico'!$CN:$CQ,3,0)),"")),"")</f>
        <v/>
      </c>
      <c r="N14" s="14" t="str">
        <f>IFERROR((IF(K14="CONVALID",(VLOOKUP(B14,'Colar histórico'!$CN:$CQ,4,0)),"")),"")</f>
        <v/>
      </c>
      <c r="O14" s="20" t="str">
        <f>IFERROR(IF(L14="",(VLOOKUP(A14,Convalidações!$A:$F,5,0)),"OK"),"")</f>
        <v>NHZ3021-15</v>
      </c>
      <c r="P14" s="20" t="str">
        <f>IFERROR(VLOOKUP(O14,'Colar histórico'!$A:$C,4,0),"")</f>
        <v/>
      </c>
      <c r="Q14" s="20" t="str">
        <f>IFERROR(VLOOKUP(O14,'Colar histórico'!$A:$C,3,0),"")</f>
        <v/>
      </c>
    </row>
    <row r="15" spans="1:17" x14ac:dyDescent="0.35">
      <c r="A15" s="2" t="s">
        <v>220</v>
      </c>
      <c r="B15" s="2" t="str">
        <f>LEFT(Tabela35[[#This Row],[Código Novo]],7)</f>
        <v>NHZ3024</v>
      </c>
      <c r="C15" s="2" t="s">
        <v>161</v>
      </c>
      <c r="D15" s="19">
        <v>4</v>
      </c>
      <c r="E15" s="19">
        <v>0</v>
      </c>
      <c r="F15" s="19">
        <v>4</v>
      </c>
      <c r="G15" s="19">
        <v>4</v>
      </c>
      <c r="H15" s="19">
        <v>48</v>
      </c>
      <c r="I15" s="20">
        <f>IFERROR(VLOOKUP(A15,'Colar histórico'!A:F,4,0),0)</f>
        <v>0</v>
      </c>
      <c r="J15" s="20">
        <f t="shared" si="0"/>
        <v>0</v>
      </c>
      <c r="K15" s="20" t="str">
        <f t="shared" si="1"/>
        <v>CONVALID</v>
      </c>
      <c r="L15" s="14" t="str">
        <f>IFERROR((IF(K15="CONVALID",(VLOOKUP(B15,'Colar histórico'!$CN:$CQ,1,0)),"OK")),"")</f>
        <v/>
      </c>
      <c r="M15" s="14" t="str">
        <f>IFERROR((IF(K15="CONVALID",(VLOOKUP(B15,'Colar histórico'!$CN:$CQ,3,0)),"")),"")</f>
        <v/>
      </c>
      <c r="N15" s="14" t="str">
        <f>IFERROR((IF(K15="CONVALID",(VLOOKUP(B15,'Colar histórico'!$CN:$CQ,4,0)),"")),"")</f>
        <v/>
      </c>
      <c r="O15" s="20" t="str">
        <f>IFERROR(IF(L15="",(VLOOKUP(A15,Convalidações!$A:$F,5,0)),"OK"),"")</f>
        <v>NHZ3024-15</v>
      </c>
      <c r="P15" s="20" t="str">
        <f>IFERROR(VLOOKUP(O15,'Colar histórico'!$A:$C,4,0),"")</f>
        <v/>
      </c>
      <c r="Q15" s="20" t="str">
        <f>IFERROR(VLOOKUP(O15,'Colar histórico'!$A:$C,3,0),"")</f>
        <v/>
      </c>
    </row>
    <row r="16" spans="1:17" x14ac:dyDescent="0.35">
      <c r="A16" s="2" t="s">
        <v>61</v>
      </c>
      <c r="B16" s="2" t="str">
        <f>LEFT(Tabela35[[#This Row],[Código Novo]],7)</f>
        <v>NHT3025</v>
      </c>
      <c r="C16" s="2" t="s">
        <v>65</v>
      </c>
      <c r="D16" s="19">
        <v>3</v>
      </c>
      <c r="E16" s="19">
        <v>0</v>
      </c>
      <c r="F16" s="19">
        <v>5</v>
      </c>
      <c r="G16" s="19">
        <v>3</v>
      </c>
      <c r="H16" s="19">
        <v>36</v>
      </c>
      <c r="I16" s="92">
        <f>IFERROR(VLOOKUP(A16,'Colar histórico'!A:F,4,0),0)</f>
        <v>0</v>
      </c>
      <c r="J16" s="92">
        <f t="shared" si="0"/>
        <v>0</v>
      </c>
      <c r="K16" s="92" t="str">
        <f t="shared" si="1"/>
        <v>CONVALID</v>
      </c>
      <c r="L16" s="14" t="str">
        <f>IFERROR((IF(K16="CONVALID",(VLOOKUP(B16,'Colar histórico'!$CN:$CQ,1,0)),"OK")),"")</f>
        <v/>
      </c>
      <c r="M16" s="93" t="str">
        <f>IFERROR((IF(K16="CONVALID",(VLOOKUP(B16,'Colar histórico'!$CN:$CQ,3,0)),"")),"")</f>
        <v/>
      </c>
      <c r="N16" s="14" t="str">
        <f>IFERROR((IF(K16="CONVALID",(VLOOKUP(B16,'Colar histórico'!$CN:$CQ,4,0)),"")),"")</f>
        <v/>
      </c>
      <c r="O16" s="20" t="str">
        <f>IFERROR(IF(L16="",(VLOOKUP(A16,Convalidações!$A:$F,5,0)),"OK"),"")</f>
        <v>NHT3025-15</v>
      </c>
      <c r="P16" s="20" t="str">
        <f>IFERROR(VLOOKUP(O16,'Colar histórico'!$A:$C,4,0),"")</f>
        <v/>
      </c>
      <c r="Q16" s="20" t="str">
        <f>IFERROR(VLOOKUP(O16,'Colar histórico'!$A:$C,3,0),"")</f>
        <v/>
      </c>
    </row>
    <row r="17" spans="1:17" x14ac:dyDescent="0.35">
      <c r="A17" s="2" t="s">
        <v>221</v>
      </c>
      <c r="B17" s="2" t="str">
        <f>LEFT(Tabela35[[#This Row],[Código Novo]],7)</f>
        <v>NHZ3026</v>
      </c>
      <c r="C17" s="2" t="s">
        <v>163</v>
      </c>
      <c r="D17" s="19">
        <v>4</v>
      </c>
      <c r="E17" s="19">
        <v>0</v>
      </c>
      <c r="F17" s="19">
        <v>4</v>
      </c>
      <c r="G17" s="19">
        <v>4</v>
      </c>
      <c r="H17" s="19">
        <v>48</v>
      </c>
      <c r="I17" s="92">
        <f>IFERROR(VLOOKUP(A17,'Colar histórico'!A:F,4,0),0)</f>
        <v>0</v>
      </c>
      <c r="J17" s="92">
        <f t="shared" si="0"/>
        <v>0</v>
      </c>
      <c r="K17" s="92" t="str">
        <f t="shared" si="1"/>
        <v>CONVALID</v>
      </c>
      <c r="L17" s="14" t="str">
        <f>IFERROR((IF(K17="CONVALID",(VLOOKUP(B17,'Colar histórico'!$CN:$CQ,1,0)),"OK")),"")</f>
        <v/>
      </c>
      <c r="M17" s="93" t="str">
        <f>IFERROR((IF(K17="CONVALID",(VLOOKUP(B17,'Colar histórico'!$CN:$CQ,3,0)),"")),"")</f>
        <v/>
      </c>
      <c r="N17" s="14" t="str">
        <f>IFERROR((IF(K17="CONVALID",(VLOOKUP(B17,'Colar histórico'!$CN:$CQ,4,0)),"")),"")</f>
        <v/>
      </c>
      <c r="O17" s="20" t="str">
        <f>IFERROR(IF(L17="",(VLOOKUP(A17,Convalidações!$A:$F,5,0)),"OK"),"")</f>
        <v>NHZ3026-15</v>
      </c>
      <c r="P17" s="20" t="str">
        <f>IFERROR(VLOOKUP(O17,'Colar histórico'!$A:$C,4,0),"")</f>
        <v/>
      </c>
      <c r="Q17" s="20" t="str">
        <f>IFERROR(VLOOKUP(O17,'Colar histórico'!$A:$C,3,0),"")</f>
        <v/>
      </c>
    </row>
    <row r="18" spans="1:17" x14ac:dyDescent="0.35">
      <c r="A18" s="2" t="s">
        <v>253</v>
      </c>
      <c r="B18" s="2" t="str">
        <f>LEFT(Tabela35[[#This Row],[Código Novo]],7)</f>
        <v>NHZ3029</v>
      </c>
      <c r="C18" s="2" t="s">
        <v>164</v>
      </c>
      <c r="D18" s="19">
        <v>0</v>
      </c>
      <c r="E18" s="19">
        <v>3</v>
      </c>
      <c r="F18" s="19">
        <v>2</v>
      </c>
      <c r="G18" s="19">
        <v>3</v>
      </c>
      <c r="H18" s="19">
        <v>36</v>
      </c>
      <c r="I18" s="92">
        <f>IFERROR(VLOOKUP(A18,'Colar histórico'!A:F,4,0),0)</f>
        <v>0</v>
      </c>
      <c r="J18" s="92">
        <f t="shared" si="0"/>
        <v>0</v>
      </c>
      <c r="K18" s="92" t="str">
        <f t="shared" si="1"/>
        <v>CONVALID</v>
      </c>
      <c r="L18" s="14" t="str">
        <f>IFERROR((IF(K18="CONVALID",(VLOOKUP(B18,'Colar histórico'!$CN:$CQ,1,0)),"OK")),"")</f>
        <v/>
      </c>
      <c r="M18" s="93" t="str">
        <f>IFERROR((IF(K18="CONVALID",(VLOOKUP(B18,'Colar histórico'!$CN:$CQ,3,0)),"")),"")</f>
        <v/>
      </c>
      <c r="N18" s="14" t="str">
        <f>IFERROR((IF(K18="CONVALID",(VLOOKUP(B18,'Colar histórico'!$CN:$CQ,4,0)),"")),"")</f>
        <v/>
      </c>
      <c r="O18" s="20" t="str">
        <f>IFERROR(IF(L18="",(VLOOKUP(A18,Convalidações!$A:$F,5,0)),"OK"),"")</f>
        <v/>
      </c>
      <c r="P18" s="20" t="str">
        <f>IFERROR(VLOOKUP(O18,'Colar histórico'!$A:$C,4,0),"")</f>
        <v/>
      </c>
      <c r="Q18" s="20" t="str">
        <f>IFERROR(VLOOKUP(O18,'Colar histórico'!$A:$C,3,0),"")</f>
        <v/>
      </c>
    </row>
    <row r="19" spans="1:17" x14ac:dyDescent="0.35">
      <c r="A19" s="2" t="s">
        <v>223</v>
      </c>
      <c r="B19" s="2" t="str">
        <f>LEFT(Tabela35[[#This Row],[Código Novo]],7)</f>
        <v>NHZ3031</v>
      </c>
      <c r="C19" s="2" t="s">
        <v>255</v>
      </c>
      <c r="D19" s="19">
        <v>2</v>
      </c>
      <c r="E19" s="19">
        <v>2</v>
      </c>
      <c r="F19" s="19">
        <v>4</v>
      </c>
      <c r="G19" s="19">
        <v>4</v>
      </c>
      <c r="H19" s="19">
        <v>48</v>
      </c>
      <c r="I19" s="92">
        <f>IFERROR(VLOOKUP(A19,'Colar histórico'!A:F,4,0),0)</f>
        <v>0</v>
      </c>
      <c r="J19" s="92">
        <f t="shared" si="0"/>
        <v>0</v>
      </c>
      <c r="K19" s="92" t="str">
        <f t="shared" si="1"/>
        <v>CONVALID</v>
      </c>
      <c r="L19" s="14" t="str">
        <f>IFERROR((IF(K19="CONVALID",(VLOOKUP(B19,'Colar histórico'!$CN:$CQ,1,0)),"OK")),"")</f>
        <v/>
      </c>
      <c r="M19" s="93" t="str">
        <f>IFERROR((IF(K19="CONVALID",(VLOOKUP(B19,'Colar histórico'!$CN:$CQ,3,0)),"")),"")</f>
        <v/>
      </c>
      <c r="N19" s="14" t="str">
        <f>IFERROR((IF(K19="CONVALID",(VLOOKUP(B19,'Colar histórico'!$CN:$CQ,4,0)),"")),"")</f>
        <v/>
      </c>
      <c r="O19" s="20" t="str">
        <f>IFERROR(IF(L19="",(VLOOKUP(A19,Convalidações!$A:$F,5,0)),"OK"),"")</f>
        <v>NHZ3031-15</v>
      </c>
      <c r="P19" s="20" t="str">
        <f>IFERROR(VLOOKUP(O19,'Colar histórico'!$A:$C,4,0),"")</f>
        <v/>
      </c>
      <c r="Q19" s="20" t="str">
        <f>IFERROR(VLOOKUP(O19,'Colar histórico'!$A:$C,3,0),"")</f>
        <v/>
      </c>
    </row>
    <row r="20" spans="1:17" x14ac:dyDescent="0.35">
      <c r="A20" s="2" t="s">
        <v>224</v>
      </c>
      <c r="B20" s="2" t="str">
        <f>LEFT(Tabela35[[#This Row],[Código Novo]],7)</f>
        <v>NHZ3032</v>
      </c>
      <c r="C20" s="2" t="s">
        <v>166</v>
      </c>
      <c r="D20" s="19">
        <v>3</v>
      </c>
      <c r="E20" s="19">
        <v>1</v>
      </c>
      <c r="F20" s="19">
        <v>4</v>
      </c>
      <c r="G20" s="19">
        <v>4</v>
      </c>
      <c r="H20" s="19">
        <v>48</v>
      </c>
      <c r="I20" s="20">
        <f>IFERROR(VLOOKUP(A20,'Colar histórico'!A:F,4,0),0)</f>
        <v>0</v>
      </c>
      <c r="J20" s="20">
        <f t="shared" si="0"/>
        <v>0</v>
      </c>
      <c r="K20" s="20" t="str">
        <f t="shared" si="1"/>
        <v>CONVALID</v>
      </c>
      <c r="L20" s="14" t="str">
        <f>IFERROR((IF(K20="CONVALID",(VLOOKUP(B20,'Colar histórico'!$CN:$CQ,1,0)),"OK")),"")</f>
        <v/>
      </c>
      <c r="M20" s="14" t="str">
        <f>IFERROR((IF(K20="CONVALID",(VLOOKUP(B20,'Colar histórico'!$CN:$CQ,3,0)),"")),"")</f>
        <v/>
      </c>
      <c r="N20" s="14" t="str">
        <f>IFERROR((IF(K20="CONVALID",(VLOOKUP(B20,'Colar histórico'!$CN:$CQ,4,0)),"")),"")</f>
        <v/>
      </c>
      <c r="O20" s="20" t="str">
        <f>IFERROR(IF(L20="",(VLOOKUP(A20,Convalidações!$A:$F,5,0)),"OK"),"")</f>
        <v>NHZ3081-15</v>
      </c>
      <c r="P20" s="20" t="str">
        <f>IFERROR(VLOOKUP(O20,'Colar histórico'!$A:$C,4,0),"")</f>
        <v/>
      </c>
      <c r="Q20" s="20" t="str">
        <f>IFERROR(VLOOKUP(O20,'Colar histórico'!$A:$C,3,0),"")</f>
        <v/>
      </c>
    </row>
    <row r="21" spans="1:17" x14ac:dyDescent="0.35">
      <c r="A21" s="2" t="s">
        <v>227</v>
      </c>
      <c r="B21" s="2" t="str">
        <f>LEFT(Tabela35[[#This Row],[Código Novo]],7)</f>
        <v>NHZ3034</v>
      </c>
      <c r="C21" s="2" t="s">
        <v>228</v>
      </c>
      <c r="D21" s="19">
        <v>4</v>
      </c>
      <c r="E21" s="19">
        <v>0</v>
      </c>
      <c r="F21" s="19">
        <v>4</v>
      </c>
      <c r="G21" s="19">
        <v>4</v>
      </c>
      <c r="H21" s="19">
        <v>48</v>
      </c>
      <c r="I21" s="92">
        <f>IFERROR(VLOOKUP(A21,'Colar histórico'!A:F,4,0),0)</f>
        <v>0</v>
      </c>
      <c r="J21" s="92">
        <f t="shared" si="0"/>
        <v>0</v>
      </c>
      <c r="K21" s="92" t="str">
        <f t="shared" si="1"/>
        <v>CONVALID</v>
      </c>
      <c r="L21" s="14" t="str">
        <f>IFERROR((IF(K21="CONVALID",(VLOOKUP(B21,'Colar histórico'!$CN:$CQ,1,0)),"OK")),"")</f>
        <v/>
      </c>
      <c r="M21" s="93" t="str">
        <f>IFERROR((IF(K21="CONVALID",(VLOOKUP(B21,'Colar histórico'!$CN:$CQ,3,0)),"")),"")</f>
        <v/>
      </c>
      <c r="N21" s="14" t="str">
        <f>IFERROR((IF(K21="CONVALID",(VLOOKUP(B21,'Colar histórico'!$CN:$CQ,4,0)),"")),"")</f>
        <v/>
      </c>
      <c r="O21" s="20" t="str">
        <f>IFERROR(IF(L21="",(VLOOKUP(A21,Convalidações!$A:$F,5,0)),"OK"),"")</f>
        <v>NHZ3075-15</v>
      </c>
      <c r="P21" s="20" t="str">
        <f>IFERROR(VLOOKUP(O21,'Colar histórico'!$A:$C,4,0),"")</f>
        <v/>
      </c>
      <c r="Q21" s="20" t="str">
        <f>IFERROR(VLOOKUP(O21,'Colar histórico'!$A:$C,3,0),"")</f>
        <v/>
      </c>
    </row>
    <row r="22" spans="1:17" x14ac:dyDescent="0.35">
      <c r="A22" s="2" t="s">
        <v>231</v>
      </c>
      <c r="B22" s="2" t="str">
        <f>LEFT(Tabela35[[#This Row],[Código Novo]],7)</f>
        <v>NHZ3042</v>
      </c>
      <c r="C22" s="2" t="s">
        <v>171</v>
      </c>
      <c r="D22" s="19">
        <v>2</v>
      </c>
      <c r="E22" s="19">
        <v>2</v>
      </c>
      <c r="F22" s="19">
        <v>4</v>
      </c>
      <c r="G22" s="19">
        <v>4</v>
      </c>
      <c r="H22" s="19">
        <v>48</v>
      </c>
      <c r="I22" s="20">
        <f>IFERROR(VLOOKUP(A22,'Colar histórico'!A:F,4,0),0)</f>
        <v>0</v>
      </c>
      <c r="J22" s="20">
        <f t="shared" si="0"/>
        <v>0</v>
      </c>
      <c r="K22" s="20" t="str">
        <f t="shared" si="1"/>
        <v>CONVALID</v>
      </c>
      <c r="L22" s="14" t="str">
        <f>IFERROR((IF(K22="CONVALID",(VLOOKUP(B22,'Colar histórico'!$CN:$CQ,1,0)),"OK")),"")</f>
        <v/>
      </c>
      <c r="M22" s="14" t="str">
        <f>IFERROR((IF(K22="CONVALID",(VLOOKUP(B22,'Colar histórico'!$CN:$CQ,3,0)),"")),"")</f>
        <v/>
      </c>
      <c r="N22" s="14" t="str">
        <f>IFERROR((IF(K22="CONVALID",(VLOOKUP(B22,'Colar histórico'!$CN:$CQ,4,0)),"")),"")</f>
        <v/>
      </c>
      <c r="O22" s="20" t="str">
        <f>IFERROR(IF(L22="",(VLOOKUP(A22,Convalidações!$A:$F,5,0)),"OK"),"")</f>
        <v>NHZ3042-15</v>
      </c>
      <c r="P22" s="20" t="str">
        <f>IFERROR(VLOOKUP(O22,'Colar histórico'!$A:$C,4,0),"")</f>
        <v/>
      </c>
      <c r="Q22" s="20" t="str">
        <f>IFERROR(VLOOKUP(O22,'Colar histórico'!$A:$C,3,0),"")</f>
        <v/>
      </c>
    </row>
    <row r="23" spans="1:17" x14ac:dyDescent="0.35">
      <c r="A23" s="2" t="s">
        <v>238</v>
      </c>
      <c r="B23" s="2" t="str">
        <f>LEFT(Tabela35[[#This Row],[Código Novo]],7)</f>
        <v>NHZ3050</v>
      </c>
      <c r="C23" s="2" t="s">
        <v>173</v>
      </c>
      <c r="D23" s="19">
        <v>3</v>
      </c>
      <c r="E23" s="19">
        <v>2</v>
      </c>
      <c r="F23" s="19">
        <v>5</v>
      </c>
      <c r="G23" s="19">
        <v>5</v>
      </c>
      <c r="H23" s="19">
        <v>60</v>
      </c>
      <c r="I23" s="14">
        <f>IFERROR(VLOOKUP(A23,'Colar histórico'!A:F,4,0),0)</f>
        <v>0</v>
      </c>
      <c r="J23" s="14">
        <f t="shared" si="0"/>
        <v>0</v>
      </c>
      <c r="K23" s="14" t="str">
        <f t="shared" si="1"/>
        <v>CONVALID</v>
      </c>
      <c r="L23" s="14" t="str">
        <f>IFERROR((IF(K23="CONVALID",(VLOOKUP(B23,'Colar histórico'!$CN:$CQ,1,0)),"OK")),"")</f>
        <v/>
      </c>
      <c r="M23" s="14" t="str">
        <f>IFERROR((IF(K23="CONVALID",(VLOOKUP(B23,'Colar histórico'!$CN:$CQ,3,0)),"")),"")</f>
        <v/>
      </c>
      <c r="N23" s="14" t="str">
        <f>IFERROR((IF(K23="CONVALID",(VLOOKUP(B23,'Colar histórico'!$CN:$CQ,4,0)),"")),"")</f>
        <v/>
      </c>
      <c r="O23" s="20" t="str">
        <f>IFERROR(IF(L23="",(VLOOKUP(A23,Convalidações!$A:$F,5,0)),"OK"),"")</f>
        <v>NHZ3085-15</v>
      </c>
      <c r="P23" s="20" t="str">
        <f>IFERROR(VLOOKUP(O23,'Colar histórico'!$A:$C,4,0),"")</f>
        <v/>
      </c>
      <c r="Q23" s="20" t="str">
        <f>IFERROR(VLOOKUP(O23,'Colar histórico'!$A:$C,3,0),"")</f>
        <v/>
      </c>
    </row>
    <row r="24" spans="1:17" x14ac:dyDescent="0.35">
      <c r="A24" s="2" t="s">
        <v>3</v>
      </c>
      <c r="B24" s="2" t="str">
        <f>LEFT(Tabela35[[#This Row],[Código Novo]],7)</f>
        <v>NHT4002</v>
      </c>
      <c r="C24" s="2" t="s">
        <v>4</v>
      </c>
      <c r="D24" s="19">
        <v>2</v>
      </c>
      <c r="E24" s="19">
        <v>4</v>
      </c>
      <c r="F24" s="19">
        <v>6</v>
      </c>
      <c r="G24" s="19">
        <v>6</v>
      </c>
      <c r="H24" s="19">
        <v>72</v>
      </c>
      <c r="I24" s="14">
        <f>IFERROR(VLOOKUP(A24,'Colar histórico'!A:F,4,0),0)</f>
        <v>0</v>
      </c>
      <c r="J24" s="14">
        <f t="shared" si="0"/>
        <v>0</v>
      </c>
      <c r="K24" s="14" t="str">
        <f t="shared" si="1"/>
        <v>CONVALID</v>
      </c>
      <c r="L24" s="14" t="str">
        <f>IFERROR((IF(K24="CONVALID",(VLOOKUP(B24,'Colar histórico'!$CN:$CQ,1,0)),"OK")),"")</f>
        <v/>
      </c>
      <c r="M24" s="14" t="str">
        <f>IFERROR((IF(K24="CONVALID",(VLOOKUP(B24,'Colar histórico'!$CN:$CQ,3,0)),"")),"")</f>
        <v/>
      </c>
      <c r="N24" s="14" t="str">
        <f>IFERROR((IF(K24="CONVALID",(VLOOKUP(B24,'Colar histórico'!$CN:$CQ,4,0)),"")),"")</f>
        <v/>
      </c>
      <c r="O24" s="20" t="str">
        <f>IFERROR(IF(L24="",(VLOOKUP(A24,Convalidações!$A:$F,5,0)),"OK"),"")</f>
        <v>NHT4002-13</v>
      </c>
      <c r="P24" s="20" t="str">
        <f>IFERROR(VLOOKUP(O24,'Colar histórico'!$A:$C,4,0),"")</f>
        <v/>
      </c>
      <c r="Q24" s="20" t="str">
        <f>IFERROR(VLOOKUP(O24,'Colar histórico'!$A:$C,3,0),"")</f>
        <v/>
      </c>
    </row>
    <row r="25" spans="1:17" x14ac:dyDescent="0.35">
      <c r="A25" s="2" t="s">
        <v>15</v>
      </c>
      <c r="B25" s="2" t="str">
        <f>LEFT(Tabela35[[#This Row],[Código Novo]],7)</f>
        <v>ESTM004</v>
      </c>
      <c r="C25" s="2" t="s">
        <v>2</v>
      </c>
      <c r="D25" s="19">
        <v>4</v>
      </c>
      <c r="E25" s="19">
        <v>0</v>
      </c>
      <c r="F25" s="19">
        <v>4</v>
      </c>
      <c r="G25" s="19">
        <v>4</v>
      </c>
      <c r="H25" s="19">
        <v>48</v>
      </c>
      <c r="I25" s="20">
        <f>IFERROR(VLOOKUP(A25,'Colar histórico'!A:F,4,0),0)</f>
        <v>0</v>
      </c>
      <c r="J25" s="20">
        <f t="shared" si="0"/>
        <v>0</v>
      </c>
      <c r="K25" s="20" t="str">
        <f t="shared" si="1"/>
        <v>CONVALID</v>
      </c>
      <c r="L25" s="14" t="str">
        <f>IFERROR((IF(K25="CONVALID",(VLOOKUP(B25,'Colar histórico'!$CN:$CQ,1,0)),"OK")),"")</f>
        <v/>
      </c>
      <c r="M25" s="14" t="str">
        <f>IFERROR((IF(K25="CONVALID",(VLOOKUP(B25,'Colar histórico'!$CN:$CQ,3,0)),"")),"")</f>
        <v/>
      </c>
      <c r="N25" s="14" t="str">
        <f>IFERROR((IF(K25="CONVALID",(VLOOKUP(B25,'Colar histórico'!$CN:$CQ,4,0)),"")),"")</f>
        <v/>
      </c>
      <c r="O25" s="20" t="str">
        <f>IFERROR(IF(L25="",(VLOOKUP(A25,Convalidações!$A:$F,5,0)),"OK"),"")</f>
        <v>ESTM004-13</v>
      </c>
      <c r="P25" s="20" t="str">
        <f>IFERROR(VLOOKUP(O25,'Colar histórico'!$A:$C,4,0),"")</f>
        <v/>
      </c>
      <c r="Q25" s="20" t="str">
        <f>IFERROR(VLOOKUP(O25,'Colar histórico'!$A:$C,3,0),"")</f>
        <v/>
      </c>
    </row>
    <row r="26" spans="1:17" x14ac:dyDescent="0.35">
      <c r="A26" s="2" t="s">
        <v>208</v>
      </c>
      <c r="B26" s="2" t="str">
        <f>LEFT(Tabela35[[#This Row],[Código Novo]],7)</f>
        <v>ESTO001</v>
      </c>
      <c r="C26" s="2" t="s">
        <v>209</v>
      </c>
      <c r="D26" s="19">
        <v>3</v>
      </c>
      <c r="E26" s="19">
        <v>1</v>
      </c>
      <c r="F26" s="19">
        <v>5</v>
      </c>
      <c r="G26" s="19">
        <v>4</v>
      </c>
      <c r="H26" s="19">
        <v>48</v>
      </c>
      <c r="I26" s="20">
        <f>IFERROR(VLOOKUP(A26,'Colar histórico'!A:F,4,0),0)</f>
        <v>0</v>
      </c>
      <c r="J26" s="20">
        <f t="shared" si="0"/>
        <v>0</v>
      </c>
      <c r="K26" s="20" t="str">
        <f t="shared" si="1"/>
        <v>CONVALID</v>
      </c>
      <c r="L26" s="14" t="str">
        <f>IFERROR((IF(K26="CONVALID",(VLOOKUP(B26,'Colar histórico'!$CN:$CQ,1,0)),"OK")),"")</f>
        <v/>
      </c>
      <c r="M26" s="14" t="str">
        <f>IFERROR((IF(K26="CONVALID",(VLOOKUP(B26,'Colar histórico'!$CN:$CQ,3,0)),"")),"")</f>
        <v/>
      </c>
      <c r="N26" s="14" t="str">
        <f>IFERROR((IF(K26="CONVALID",(VLOOKUP(B26,'Colar histórico'!$CN:$CQ,4,0)),"")),"")</f>
        <v/>
      </c>
      <c r="O26" s="20" t="str">
        <f>IFERROR(IF(L26="",(VLOOKUP(A26,Convalidações!$A:$F,5,0)),"OK"),"")</f>
        <v>ESTO001-13</v>
      </c>
      <c r="P26" s="20" t="str">
        <f>IFERROR(VLOOKUP(O26,'Colar histórico'!$A:$C,4,0),"")</f>
        <v/>
      </c>
      <c r="Q26" s="20" t="str">
        <f>IFERROR(VLOOKUP(O26,'Colar histórico'!$A:$C,3,0),"")</f>
        <v/>
      </c>
    </row>
    <row r="27" spans="1:17" x14ac:dyDescent="0.35">
      <c r="A27" s="2" t="s">
        <v>213</v>
      </c>
      <c r="B27" s="2" t="str">
        <f>LEFT(Tabela35[[#This Row],[Código Novo]],7)</f>
        <v>NHT4017</v>
      </c>
      <c r="C27" s="2" t="s">
        <v>214</v>
      </c>
      <c r="D27" s="19">
        <v>4</v>
      </c>
      <c r="E27" s="19">
        <v>0</v>
      </c>
      <c r="F27" s="19">
        <v>6</v>
      </c>
      <c r="G27" s="19">
        <v>4</v>
      </c>
      <c r="H27" s="19">
        <v>48</v>
      </c>
      <c r="I27" s="20">
        <f>IFERROR(VLOOKUP(A27,'Colar histórico'!A:F,4,0),0)</f>
        <v>0</v>
      </c>
      <c r="J27" s="20">
        <f t="shared" si="0"/>
        <v>0</v>
      </c>
      <c r="K27" s="20" t="str">
        <f t="shared" si="1"/>
        <v>CONVALID</v>
      </c>
      <c r="L27" s="14" t="str">
        <f>IFERROR((IF(K27="CONVALID",(VLOOKUP(B27,'Colar histórico'!$CN:$CQ,1,0)),"OK")),"")</f>
        <v/>
      </c>
      <c r="M27" s="14" t="str">
        <f>IFERROR((IF(K27="CONVALID",(VLOOKUP(B27,'Colar histórico'!$CN:$CQ,3,0)),"")),"")</f>
        <v/>
      </c>
      <c r="N27" s="14" t="str">
        <f>IFERROR((IF(K27="CONVALID",(VLOOKUP(B27,'Colar histórico'!$CN:$CQ,4,0)),"")),"")</f>
        <v/>
      </c>
      <c r="O27" s="20" t="str">
        <f>IFERROR(IF(L27="",(VLOOKUP(A27,Convalidações!$A:$F,5,0)),"OK"),"")</f>
        <v>NHT4017-13</v>
      </c>
      <c r="P27" s="20" t="str">
        <f>IFERROR(VLOOKUP(O27,'Colar histórico'!$A:$C,4,0),"")</f>
        <v/>
      </c>
      <c r="Q27" s="20" t="str">
        <f>IFERROR(VLOOKUP(O27,'Colar histórico'!$A:$C,3,0),"")</f>
        <v/>
      </c>
    </row>
    <row r="28" spans="1:17" x14ac:dyDescent="0.35">
      <c r="A28" s="2" t="s">
        <v>216</v>
      </c>
      <c r="B28" s="2" t="str">
        <f>LEFT(Tabela35[[#This Row],[Código Novo]],7)</f>
        <v>ESTX073</v>
      </c>
      <c r="C28" s="2" t="s">
        <v>217</v>
      </c>
      <c r="D28" s="19">
        <v>3</v>
      </c>
      <c r="E28" s="19">
        <v>2</v>
      </c>
      <c r="F28" s="19">
        <v>4</v>
      </c>
      <c r="G28" s="19">
        <v>5</v>
      </c>
      <c r="H28" s="19">
        <v>60</v>
      </c>
      <c r="I28" s="20">
        <f>IFERROR(VLOOKUP(A28,'Colar histórico'!A:F,4,0),0)</f>
        <v>0</v>
      </c>
      <c r="J28" s="20">
        <f t="shared" si="0"/>
        <v>0</v>
      </c>
      <c r="K28" s="20" t="str">
        <f t="shared" si="1"/>
        <v>CONVALID</v>
      </c>
      <c r="L28" s="14" t="str">
        <f>IFERROR((IF(K28="CONVALID",(VLOOKUP(B28,'Colar histórico'!$CN:$CQ,1,0)),"OK")),"")</f>
        <v/>
      </c>
      <c r="M28" s="14" t="str">
        <f>IFERROR((IF(K28="CONVALID",(VLOOKUP(B28,'Colar histórico'!$CN:$CQ,3,0)),"")),"")</f>
        <v/>
      </c>
      <c r="N28" s="14" t="str">
        <f>IFERROR((IF(K28="CONVALID",(VLOOKUP(B28,'Colar histórico'!$CN:$CQ,4,0)),"")),"")</f>
        <v/>
      </c>
      <c r="O28" s="20" t="str">
        <f>IFERROR(IF(L28="",(VLOOKUP(A28,Convalidações!$A:$F,5,0)),"OK"),"")</f>
        <v>ESTX073-13</v>
      </c>
      <c r="P28" s="20" t="str">
        <f>IFERROR(VLOOKUP(O28,'Colar histórico'!$A:$C,4,0),"")</f>
        <v/>
      </c>
      <c r="Q28" s="20" t="str">
        <f>IFERROR(VLOOKUP(O28,'Colar histórico'!$A:$C,3,0),"")</f>
        <v/>
      </c>
    </row>
    <row r="29" spans="1:17" x14ac:dyDescent="0.35">
      <c r="A29" s="2" t="s">
        <v>218</v>
      </c>
      <c r="B29" s="2" t="str">
        <f>LEFT(Tabela35[[#This Row],[Código Novo]],7)</f>
        <v>ESTO004</v>
      </c>
      <c r="C29" s="3" t="s">
        <v>219</v>
      </c>
      <c r="D29" s="19">
        <v>3</v>
      </c>
      <c r="E29" s="19">
        <v>1</v>
      </c>
      <c r="F29" s="19">
        <v>5</v>
      </c>
      <c r="G29" s="19">
        <v>4</v>
      </c>
      <c r="H29" s="19">
        <v>48</v>
      </c>
      <c r="I29" s="20">
        <f>IFERROR(VLOOKUP(A29,'Colar histórico'!A:F,4,0),0)</f>
        <v>0</v>
      </c>
      <c r="J29" s="20">
        <f t="shared" si="0"/>
        <v>0</v>
      </c>
      <c r="K29" s="20" t="str">
        <f t="shared" si="1"/>
        <v>CONVALID</v>
      </c>
      <c r="L29" s="14" t="str">
        <f>IFERROR((IF(K29="CONVALID",(VLOOKUP(B29,'Colar histórico'!$CN:$CQ,1,0)),"OK")),"")</f>
        <v/>
      </c>
      <c r="M29" s="14" t="str">
        <f>IFERROR((IF(K29="CONVALID",(VLOOKUP(B29,'Colar histórico'!$CN:$CQ,3,0)),"")),"")</f>
        <v/>
      </c>
      <c r="N29" s="14" t="str">
        <f>IFERROR((IF(K29="CONVALID",(VLOOKUP(B29,'Colar histórico'!$CN:$CQ,4,0)),"")),"")</f>
        <v/>
      </c>
      <c r="O29" s="20" t="str">
        <f>IFERROR(IF(L29="",(VLOOKUP(A29,Convalidações!$A:$F,5,0)),"OK"),"")</f>
        <v>ESTO004-13</v>
      </c>
      <c r="P29" s="20" t="str">
        <f>IFERROR(VLOOKUP(O29,'Colar histórico'!$A:$C,4,0),"")</f>
        <v/>
      </c>
      <c r="Q29" s="20" t="str">
        <f>IFERROR(VLOOKUP(O29,'Colar histórico'!$A:$C,3,0),"")</f>
        <v/>
      </c>
    </row>
    <row r="30" spans="1:17" x14ac:dyDescent="0.35">
      <c r="A30" s="2" t="s">
        <v>71</v>
      </c>
      <c r="B30" s="2" t="str">
        <f>LEFT(Tabela35[[#This Row],[Código Novo]],7)</f>
        <v>ESTO005</v>
      </c>
      <c r="C30" s="2" t="s">
        <v>72</v>
      </c>
      <c r="D30" s="19">
        <v>2</v>
      </c>
      <c r="E30" s="19">
        <v>0</v>
      </c>
      <c r="F30" s="19">
        <v>4</v>
      </c>
      <c r="G30" s="19">
        <v>2</v>
      </c>
      <c r="H30" s="19">
        <v>24</v>
      </c>
      <c r="I30" s="27">
        <f>IFERROR(VLOOKUP(A30,'Colar histórico'!A:F,4,0),0)</f>
        <v>0</v>
      </c>
      <c r="J30" s="27">
        <f t="shared" si="0"/>
        <v>0</v>
      </c>
      <c r="K30" s="27" t="str">
        <f t="shared" si="1"/>
        <v>CONVALID</v>
      </c>
      <c r="L30" s="14" t="str">
        <f>IFERROR((IF(K30="CONVALID",(VLOOKUP(B30,'Colar histórico'!$CN:$CQ,1,0)),"OK")),"")</f>
        <v/>
      </c>
      <c r="M30" s="28" t="str">
        <f>IFERROR((IF(K30="CONVALID",(VLOOKUP(B30,'Colar histórico'!$CN:$CQ,3,0)),"")),"")</f>
        <v/>
      </c>
      <c r="N30" s="14" t="str">
        <f>IFERROR((IF(K30="CONVALID",(VLOOKUP(B30,'Colar histórico'!$CN:$CQ,4,0)),"")),"")</f>
        <v/>
      </c>
      <c r="O30" s="20" t="str">
        <f>IFERROR(IF(L30="",(VLOOKUP(A30,Convalidações!$A:$F,5,0)),"OK"),"")</f>
        <v>ESTO005-13</v>
      </c>
      <c r="P30" s="20" t="str">
        <f>IFERROR(VLOOKUP(O30,'Colar histórico'!$A:$C,4,0),"")</f>
        <v/>
      </c>
      <c r="Q30" s="20" t="str">
        <f>IFERROR(VLOOKUP(O30,'Colar histórico'!$A:$C,3,0),"")</f>
        <v/>
      </c>
    </row>
    <row r="31" spans="1:17" x14ac:dyDescent="0.35">
      <c r="A31" s="2" t="s">
        <v>225</v>
      </c>
      <c r="B31" s="2" t="str">
        <f>LEFT(Tabela35[[#This Row],[Código Novo]],7)</f>
        <v>ESTO006</v>
      </c>
      <c r="C31" s="2" t="s">
        <v>256</v>
      </c>
      <c r="D31" s="19">
        <v>3</v>
      </c>
      <c r="E31" s="19">
        <v>1</v>
      </c>
      <c r="F31" s="19">
        <v>5</v>
      </c>
      <c r="G31" s="19">
        <v>4</v>
      </c>
      <c r="H31" s="19">
        <v>48</v>
      </c>
      <c r="I31" s="20">
        <f>IFERROR(VLOOKUP(A31,'Colar histórico'!A:F,4,0),0)</f>
        <v>0</v>
      </c>
      <c r="J31" s="20">
        <f t="shared" si="0"/>
        <v>0</v>
      </c>
      <c r="K31" s="20" t="str">
        <f t="shared" si="1"/>
        <v>CONVALID</v>
      </c>
      <c r="L31" s="14" t="str">
        <f>IFERROR((IF(K31="CONVALID",(VLOOKUP(B31,'Colar histórico'!$CN:$CQ,1,0)),"OK")),"")</f>
        <v/>
      </c>
      <c r="M31" s="14" t="str">
        <f>IFERROR((IF(K31="CONVALID",(VLOOKUP(B31,'Colar histórico'!$CN:$CQ,3,0)),"")),"")</f>
        <v/>
      </c>
      <c r="N31" s="14" t="str">
        <f>IFERROR((IF(K31="CONVALID",(VLOOKUP(B31,'Colar histórico'!$CN:$CQ,4,0)),"")),"")</f>
        <v/>
      </c>
      <c r="O31" s="20" t="str">
        <f>IFERROR(IF(L31="",(VLOOKUP(A31,Convalidações!$A:$F,5,0)),"OK"),"")</f>
        <v>ESTO006-13</v>
      </c>
      <c r="P31" s="20" t="str">
        <f>IFERROR(VLOOKUP(O31,'Colar histórico'!$A:$C,4,0),"")</f>
        <v/>
      </c>
      <c r="Q31" s="20" t="str">
        <f>IFERROR(VLOOKUP(O31,'Colar histórico'!$A:$C,3,0),"")</f>
        <v/>
      </c>
    </row>
    <row r="32" spans="1:17" x14ac:dyDescent="0.35">
      <c r="A32" s="2" t="s">
        <v>232</v>
      </c>
      <c r="B32" s="2" t="str">
        <f>LEFT(Tabela35[[#This Row],[Código Novo]],7)</f>
        <v>ESZM002</v>
      </c>
      <c r="C32" s="2" t="s">
        <v>233</v>
      </c>
      <c r="D32" s="19">
        <v>2</v>
      </c>
      <c r="E32" s="19">
        <v>0</v>
      </c>
      <c r="F32" s="19">
        <v>2</v>
      </c>
      <c r="G32" s="19">
        <v>2</v>
      </c>
      <c r="H32" s="19">
        <v>24</v>
      </c>
      <c r="I32" s="20">
        <f>IFERROR(VLOOKUP(A32,'Colar histórico'!A:F,4,0),0)</f>
        <v>0</v>
      </c>
      <c r="J32" s="20">
        <f t="shared" si="0"/>
        <v>0</v>
      </c>
      <c r="K32" s="20" t="str">
        <f t="shared" si="1"/>
        <v>CONVALID</v>
      </c>
      <c r="L32" s="14" t="str">
        <f>IFERROR((IF(K32="CONVALID",(VLOOKUP(B32,'Colar histórico'!$CN:$CQ,1,0)),"OK")),"")</f>
        <v/>
      </c>
      <c r="M32" s="14" t="str">
        <f>IFERROR((IF(K32="CONVALID",(VLOOKUP(B32,'Colar histórico'!$CN:$CQ,3,0)),"")),"")</f>
        <v/>
      </c>
      <c r="N32" s="14" t="str">
        <f>IFERROR((IF(K32="CONVALID",(VLOOKUP(B32,'Colar histórico'!$CN:$CQ,4,0)),"")),"")</f>
        <v/>
      </c>
      <c r="O32" s="20" t="str">
        <f>IFERROR(IF(L32="",(VLOOKUP(A32,Convalidações!$A:$F,5,0)),"OK"),"")</f>
        <v>ESZM002-13</v>
      </c>
      <c r="P32" s="20" t="str">
        <f>IFERROR(VLOOKUP(O32,'Colar histórico'!$A:$C,4,0),"")</f>
        <v/>
      </c>
      <c r="Q32" s="20" t="str">
        <f>IFERROR(VLOOKUP(O32,'Colar histórico'!$A:$C,3,0),"")</f>
        <v/>
      </c>
    </row>
    <row r="33" spans="1:17" x14ac:dyDescent="0.35">
      <c r="A33" s="2" t="s">
        <v>254</v>
      </c>
      <c r="B33" s="2" t="str">
        <f>LEFT(Tabela35[[#This Row],[Código Novo]],7)</f>
        <v>ESZX105</v>
      </c>
      <c r="C33" s="2" t="s">
        <v>235</v>
      </c>
      <c r="D33" s="19">
        <v>2</v>
      </c>
      <c r="E33" s="19">
        <v>2</v>
      </c>
      <c r="F33" s="19">
        <v>5</v>
      </c>
      <c r="G33" s="19">
        <v>4</v>
      </c>
      <c r="H33" s="19">
        <v>48</v>
      </c>
      <c r="I33" s="27">
        <f>IFERROR(VLOOKUP(A33,'Colar histórico'!A:F,4,0),0)</f>
        <v>0</v>
      </c>
      <c r="J33" s="27">
        <f t="shared" si="0"/>
        <v>0</v>
      </c>
      <c r="K33" s="27" t="str">
        <f t="shared" si="1"/>
        <v>CONVALID</v>
      </c>
      <c r="L33" s="14" t="str">
        <f>IFERROR((IF(K33="CONVALID",(VLOOKUP(B33,'Colar histórico'!$CN:$CQ,1,0)),"OK")),"")</f>
        <v/>
      </c>
      <c r="M33" s="28" t="str">
        <f>IFERROR((IF(K33="CONVALID",(VLOOKUP(B33,'Colar histórico'!$CN:$CQ,3,0)),"")),"")</f>
        <v/>
      </c>
      <c r="N33" s="14" t="str">
        <f>IFERROR((IF(K33="CONVALID",(VLOOKUP(B33,'Colar histórico'!$CN:$CQ,4,0)),"")),"")</f>
        <v/>
      </c>
      <c r="O33" s="20" t="str">
        <f>IFERROR(IF(L33="",(VLOOKUP(A33,Convalidações!$A:$F,5,0)),"OK"),"")</f>
        <v/>
      </c>
      <c r="P33" s="20" t="str">
        <f>IFERROR(VLOOKUP(O33,'Colar histórico'!$A:$C,4,0),"")</f>
        <v/>
      </c>
      <c r="Q33" s="20" t="str">
        <f>IFERROR(VLOOKUP(O33,'Colar histórico'!$A:$C,3,0),"")</f>
        <v/>
      </c>
    </row>
    <row r="34" spans="1:17" x14ac:dyDescent="0.35">
      <c r="A34" s="2" t="s">
        <v>236</v>
      </c>
      <c r="B34" s="2" t="str">
        <f>LEFT(Tabela35[[#This Row],[Código Novo]],7)</f>
        <v>ESTI006</v>
      </c>
      <c r="C34" s="2" t="s">
        <v>237</v>
      </c>
      <c r="D34" s="19">
        <v>4</v>
      </c>
      <c r="E34" s="19">
        <v>0</v>
      </c>
      <c r="F34" s="19">
        <v>4</v>
      </c>
      <c r="G34" s="19">
        <v>4</v>
      </c>
      <c r="H34" s="19">
        <v>48</v>
      </c>
      <c r="I34" s="27">
        <f>IFERROR(VLOOKUP(A34,'Colar histórico'!A:F,4,0),0)</f>
        <v>0</v>
      </c>
      <c r="J34" s="27">
        <f t="shared" si="0"/>
        <v>0</v>
      </c>
      <c r="K34" s="27" t="str">
        <f t="shared" si="1"/>
        <v>CONVALID</v>
      </c>
      <c r="L34" s="14" t="str">
        <f>IFERROR((IF(K34="CONVALID",(VLOOKUP(B34,'Colar histórico'!$CN:$CQ,1,0)),"OK")),"")</f>
        <v/>
      </c>
      <c r="M34" s="28" t="str">
        <f>IFERROR((IF(K34="CONVALID",(VLOOKUP(B34,'Colar histórico'!$CN:$CQ,3,0)),"")),"")</f>
        <v/>
      </c>
      <c r="N34" s="14" t="str">
        <f>IFERROR((IF(K34="CONVALID",(VLOOKUP(B34,'Colar histórico'!$CN:$CQ,4,0)),"")),"")</f>
        <v/>
      </c>
      <c r="O34" s="20" t="str">
        <f>IFERROR(IF(L34="",(VLOOKUP(A34,Convalidações!$A:$F,5,0)),"OK"),"")</f>
        <v>ESTI006-13</v>
      </c>
      <c r="P34" s="20" t="str">
        <f>IFERROR(VLOOKUP(O34,'Colar histórico'!$A:$C,4,0),"")</f>
        <v/>
      </c>
      <c r="Q34" s="20" t="str">
        <f>IFERROR(VLOOKUP(O34,'Colar histórico'!$A:$C,3,0),"")</f>
        <v/>
      </c>
    </row>
    <row r="35" spans="1:17" x14ac:dyDescent="0.35">
      <c r="A35" s="2" t="s">
        <v>241</v>
      </c>
      <c r="B35" s="2" t="str">
        <f>LEFT(Tabela35[[#This Row],[Código Novo]],7)</f>
        <v>ESTA010</v>
      </c>
      <c r="C35" s="2" t="s">
        <v>242</v>
      </c>
      <c r="D35" s="19">
        <v>3</v>
      </c>
      <c r="E35" s="19">
        <v>1</v>
      </c>
      <c r="F35" s="19">
        <v>4</v>
      </c>
      <c r="G35" s="19">
        <v>4</v>
      </c>
      <c r="H35" s="19">
        <v>48</v>
      </c>
      <c r="I35" s="28">
        <f>IFERROR(VLOOKUP(A35,'Colar histórico'!A:F,4,0),0)</f>
        <v>0</v>
      </c>
      <c r="J35" s="28">
        <f t="shared" si="0"/>
        <v>0</v>
      </c>
      <c r="K35" s="28" t="str">
        <f t="shared" si="1"/>
        <v>CONVALID</v>
      </c>
      <c r="L35" s="14" t="str">
        <f>IFERROR((IF(K35="CONVALID",(VLOOKUP(B35,'Colar histórico'!$CN:$CQ,1,0)),"OK")),"")</f>
        <v/>
      </c>
      <c r="M35" s="28" t="str">
        <f>IFERROR((IF(K35="CONVALID",(VLOOKUP(B35,'Colar histórico'!$CN:$CQ,3,0)),"")),"")</f>
        <v/>
      </c>
      <c r="N35" s="14" t="str">
        <f>IFERROR((IF(K35="CONVALID",(VLOOKUP(B35,'Colar histórico'!$CN:$CQ,4,0)),"")),"")</f>
        <v/>
      </c>
      <c r="O35" s="20" t="str">
        <f>IFERROR(IF(L35="",(VLOOKUP(A35,Convalidações!$A:$F,5,0)),"OK"),"")</f>
        <v>ESTA010-13</v>
      </c>
      <c r="P35" s="20" t="str">
        <f>IFERROR(VLOOKUP(O35,'Colar histórico'!$A:$C,4,0),"")</f>
        <v/>
      </c>
      <c r="Q35" s="20" t="str">
        <f>IFERROR(VLOOKUP(O35,'Colar histórico'!$A:$C,3,0),"")</f>
        <v/>
      </c>
    </row>
  </sheetData>
  <sheetProtection sheet="1" objects="1" scenarios="1" selectLockedCells="1" selectUnlockedCells="1"/>
  <conditionalFormatting sqref="I6:K35 J5">
    <cfRule type="cellIs" dxfId="5" priority="4" operator="equal">
      <formula>0</formula>
    </cfRule>
  </conditionalFormatting>
  <conditionalFormatting sqref="C4">
    <cfRule type="duplicateValues" dxfId="4" priority="3"/>
  </conditionalFormatting>
  <conditionalFormatting sqref="I5">
    <cfRule type="cellIs" dxfId="3" priority="1" operator="equal">
      <formula>0</formula>
    </cfRule>
  </conditionalFormatting>
  <conditionalFormatting sqref="C5:C35">
    <cfRule type="duplicateValues" dxfId="2" priority="6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90625" bestFit="1" customWidth="1"/>
    <col min="2" max="2" width="44.6328125" customWidth="1"/>
    <col min="3" max="3" width="6" style="1" customWidth="1"/>
    <col min="4" max="4" width="15.08984375" bestFit="1" customWidth="1"/>
    <col min="5" max="5" width="11.453125" customWidth="1"/>
    <col min="6" max="6" width="44.54296875" customWidth="1"/>
    <col min="7" max="7" width="6.1796875" customWidth="1"/>
    <col min="8" max="8" width="13.81640625" bestFit="1" customWidth="1"/>
  </cols>
  <sheetData>
    <row r="1" spans="1:8" x14ac:dyDescent="0.35">
      <c r="A1" s="91" t="s">
        <v>13</v>
      </c>
      <c r="B1" s="4" t="s">
        <v>14</v>
      </c>
      <c r="C1" s="4" t="s">
        <v>68</v>
      </c>
      <c r="D1" s="4" t="s">
        <v>19</v>
      </c>
      <c r="E1" s="4" t="s">
        <v>13</v>
      </c>
      <c r="F1" s="4">
        <v>2015</v>
      </c>
      <c r="G1" s="4" t="s">
        <v>68</v>
      </c>
      <c r="H1" s="4" t="s">
        <v>19</v>
      </c>
    </row>
    <row r="2" spans="1:8" x14ac:dyDescent="0.35">
      <c r="A2" s="104" t="s">
        <v>76</v>
      </c>
      <c r="B2" s="104" t="s">
        <v>97</v>
      </c>
      <c r="C2" s="105">
        <v>6</v>
      </c>
      <c r="D2" s="104" t="s">
        <v>21</v>
      </c>
      <c r="E2" s="106" t="s">
        <v>76</v>
      </c>
      <c r="F2" s="104" t="s">
        <v>97</v>
      </c>
      <c r="G2" s="105">
        <v>6</v>
      </c>
      <c r="H2" s="104" t="s">
        <v>21</v>
      </c>
    </row>
    <row r="3" spans="1:8" x14ac:dyDescent="0.35">
      <c r="A3" s="107" t="s">
        <v>88</v>
      </c>
      <c r="B3" s="108" t="s">
        <v>108</v>
      </c>
      <c r="C3" s="109">
        <v>4</v>
      </c>
      <c r="D3" s="110" t="s">
        <v>22</v>
      </c>
      <c r="E3" s="107" t="s">
        <v>88</v>
      </c>
      <c r="F3" s="110" t="s">
        <v>108</v>
      </c>
      <c r="G3" s="109">
        <v>4</v>
      </c>
      <c r="H3" s="110" t="s">
        <v>21</v>
      </c>
    </row>
    <row r="4" spans="1:8" x14ac:dyDescent="0.35">
      <c r="A4" s="111" t="s">
        <v>77</v>
      </c>
      <c r="B4" s="111" t="s">
        <v>98</v>
      </c>
      <c r="C4" s="109">
        <v>4</v>
      </c>
      <c r="D4" s="110" t="s">
        <v>21</v>
      </c>
      <c r="E4" s="107" t="s">
        <v>257</v>
      </c>
      <c r="F4" s="110" t="s">
        <v>98</v>
      </c>
      <c r="G4" s="109">
        <v>4</v>
      </c>
      <c r="H4" s="110" t="s">
        <v>21</v>
      </c>
    </row>
    <row r="5" spans="1:8" x14ac:dyDescent="0.35">
      <c r="A5" s="111" t="s">
        <v>78</v>
      </c>
      <c r="B5" s="111" t="s">
        <v>99</v>
      </c>
      <c r="C5" s="112">
        <v>4</v>
      </c>
      <c r="D5" s="108" t="s">
        <v>21</v>
      </c>
      <c r="E5" s="111" t="s">
        <v>78</v>
      </c>
      <c r="F5" s="108" t="s">
        <v>99</v>
      </c>
      <c r="G5" s="112">
        <v>4</v>
      </c>
      <c r="H5" s="108" t="s">
        <v>21</v>
      </c>
    </row>
    <row r="6" spans="1:8" x14ac:dyDescent="0.35">
      <c r="A6" s="107" t="s">
        <v>179</v>
      </c>
      <c r="B6" s="108" t="s">
        <v>180</v>
      </c>
      <c r="C6" s="109">
        <v>4</v>
      </c>
      <c r="D6" s="110" t="s">
        <v>21</v>
      </c>
      <c r="E6" s="107" t="s">
        <v>74</v>
      </c>
      <c r="F6" s="110" t="s">
        <v>95</v>
      </c>
      <c r="G6" s="109">
        <v>4</v>
      </c>
      <c r="H6" s="110" t="s">
        <v>21</v>
      </c>
    </row>
    <row r="7" spans="1:8" x14ac:dyDescent="0.35">
      <c r="A7" s="107" t="s">
        <v>181</v>
      </c>
      <c r="B7" s="108" t="s">
        <v>96</v>
      </c>
      <c r="C7" s="109">
        <v>4</v>
      </c>
      <c r="D7" s="110" t="s">
        <v>21</v>
      </c>
      <c r="E7" s="107" t="s">
        <v>75</v>
      </c>
      <c r="F7" s="110" t="s">
        <v>96</v>
      </c>
      <c r="G7" s="109">
        <v>4</v>
      </c>
      <c r="H7" s="110" t="s">
        <v>21</v>
      </c>
    </row>
    <row r="8" spans="1:8" x14ac:dyDescent="0.35">
      <c r="A8" s="107" t="s">
        <v>182</v>
      </c>
      <c r="B8" s="108" t="s">
        <v>183</v>
      </c>
      <c r="C8" s="109">
        <v>4</v>
      </c>
      <c r="D8" s="110" t="s">
        <v>21</v>
      </c>
      <c r="E8" s="107" t="s">
        <v>83</v>
      </c>
      <c r="F8" s="110" t="s">
        <v>103</v>
      </c>
      <c r="G8" s="109">
        <v>4</v>
      </c>
      <c r="H8" s="110" t="s">
        <v>21</v>
      </c>
    </row>
    <row r="9" spans="1:8" x14ac:dyDescent="0.35">
      <c r="A9" s="111" t="s">
        <v>184</v>
      </c>
      <c r="B9" s="111" t="s">
        <v>185</v>
      </c>
      <c r="C9" s="109">
        <v>4</v>
      </c>
      <c r="D9" s="110" t="s">
        <v>21</v>
      </c>
      <c r="E9" s="107" t="s">
        <v>118</v>
      </c>
      <c r="F9" s="110" t="s">
        <v>150</v>
      </c>
      <c r="G9" s="109">
        <v>4</v>
      </c>
      <c r="H9" s="110" t="s">
        <v>23</v>
      </c>
    </row>
    <row r="10" spans="1:8" x14ac:dyDescent="0.35">
      <c r="A10" s="107" t="s">
        <v>186</v>
      </c>
      <c r="B10" s="108" t="s">
        <v>187</v>
      </c>
      <c r="C10" s="109">
        <v>4</v>
      </c>
      <c r="D10" s="110" t="s">
        <v>21</v>
      </c>
      <c r="E10" s="107" t="s">
        <v>86</v>
      </c>
      <c r="F10" s="110" t="s">
        <v>106</v>
      </c>
      <c r="G10" s="109">
        <v>4</v>
      </c>
      <c r="H10" s="110" t="s">
        <v>21</v>
      </c>
    </row>
    <row r="11" spans="1:8" x14ac:dyDescent="0.35">
      <c r="A11" s="107" t="s">
        <v>188</v>
      </c>
      <c r="B11" s="108" t="s">
        <v>189</v>
      </c>
      <c r="C11" s="109">
        <v>4</v>
      </c>
      <c r="D11" s="110" t="s">
        <v>21</v>
      </c>
      <c r="E11" s="107" t="s">
        <v>82</v>
      </c>
      <c r="F11" s="110" t="s">
        <v>102</v>
      </c>
      <c r="G11" s="109">
        <v>4</v>
      </c>
      <c r="H11" s="110" t="s">
        <v>21</v>
      </c>
    </row>
    <row r="12" spans="1:8" x14ac:dyDescent="0.35">
      <c r="A12" s="111" t="s">
        <v>190</v>
      </c>
      <c r="B12" s="111" t="s">
        <v>191</v>
      </c>
      <c r="C12" s="109">
        <v>3</v>
      </c>
      <c r="D12" s="110" t="s">
        <v>21</v>
      </c>
      <c r="E12" s="107" t="s">
        <v>81</v>
      </c>
      <c r="F12" s="110" t="s">
        <v>101</v>
      </c>
      <c r="G12" s="109">
        <v>3</v>
      </c>
      <c r="H12" s="110" t="s">
        <v>21</v>
      </c>
    </row>
    <row r="13" spans="1:8" x14ac:dyDescent="0.35">
      <c r="A13" s="107" t="s">
        <v>192</v>
      </c>
      <c r="B13" s="108" t="s">
        <v>193</v>
      </c>
      <c r="C13" s="109">
        <v>3</v>
      </c>
      <c r="D13" s="110" t="s">
        <v>21</v>
      </c>
      <c r="E13" s="107" t="s">
        <v>85</v>
      </c>
      <c r="F13" s="110" t="s">
        <v>105</v>
      </c>
      <c r="G13" s="109">
        <v>3</v>
      </c>
      <c r="H13" s="110" t="s">
        <v>21</v>
      </c>
    </row>
    <row r="14" spans="1:8" x14ac:dyDescent="0.35">
      <c r="A14" s="107" t="s">
        <v>194</v>
      </c>
      <c r="B14" s="108" t="s">
        <v>195</v>
      </c>
      <c r="C14" s="109">
        <v>3</v>
      </c>
      <c r="D14" s="110" t="s">
        <v>21</v>
      </c>
      <c r="E14" s="107" t="s">
        <v>90</v>
      </c>
      <c r="F14" s="110" t="s">
        <v>110</v>
      </c>
      <c r="G14" s="109">
        <v>3</v>
      </c>
      <c r="H14" s="110" t="s">
        <v>21</v>
      </c>
    </row>
    <row r="15" spans="1:8" x14ac:dyDescent="0.35">
      <c r="A15" s="107" t="s">
        <v>196</v>
      </c>
      <c r="B15" s="108" t="s">
        <v>197</v>
      </c>
      <c r="C15" s="109">
        <v>4</v>
      </c>
      <c r="D15" s="110" t="s">
        <v>21</v>
      </c>
      <c r="E15" s="107" t="s">
        <v>84</v>
      </c>
      <c r="F15" s="110" t="s">
        <v>104</v>
      </c>
      <c r="G15" s="109">
        <v>4</v>
      </c>
      <c r="H15" s="110" t="s">
        <v>21</v>
      </c>
    </row>
    <row r="16" spans="1:8" x14ac:dyDescent="0.35">
      <c r="A16" s="107" t="s">
        <v>198</v>
      </c>
      <c r="B16" s="108" t="s">
        <v>199</v>
      </c>
      <c r="C16" s="109">
        <v>4</v>
      </c>
      <c r="D16" s="110" t="s">
        <v>21</v>
      </c>
      <c r="E16" s="107" t="s">
        <v>79</v>
      </c>
      <c r="F16" s="110" t="s">
        <v>245</v>
      </c>
      <c r="G16" s="109">
        <v>4</v>
      </c>
      <c r="H16" s="110" t="s">
        <v>21</v>
      </c>
    </row>
    <row r="17" spans="1:8" x14ac:dyDescent="0.35">
      <c r="A17" s="107" t="s">
        <v>200</v>
      </c>
      <c r="B17" s="108" t="s">
        <v>111</v>
      </c>
      <c r="C17" s="109">
        <v>6</v>
      </c>
      <c r="D17" s="110" t="s">
        <v>21</v>
      </c>
      <c r="E17" s="107" t="s">
        <v>92</v>
      </c>
      <c r="F17" s="110" t="s">
        <v>111</v>
      </c>
      <c r="G17" s="109">
        <v>6</v>
      </c>
      <c r="H17" s="110" t="s">
        <v>21</v>
      </c>
    </row>
    <row r="18" spans="1:8" x14ac:dyDescent="0.35">
      <c r="A18" s="107" t="s">
        <v>201</v>
      </c>
      <c r="B18" s="108" t="s">
        <v>202</v>
      </c>
      <c r="C18" s="109">
        <v>6</v>
      </c>
      <c r="D18" s="110" t="s">
        <v>21</v>
      </c>
      <c r="E18" s="107" t="s">
        <v>87</v>
      </c>
      <c r="F18" s="110" t="s">
        <v>107</v>
      </c>
      <c r="G18" s="109">
        <v>6</v>
      </c>
      <c r="H18" s="110" t="s">
        <v>21</v>
      </c>
    </row>
    <row r="19" spans="1:8" x14ac:dyDescent="0.35">
      <c r="A19" s="107" t="s">
        <v>203</v>
      </c>
      <c r="B19" s="108" t="s">
        <v>100</v>
      </c>
      <c r="C19" s="109">
        <v>4</v>
      </c>
      <c r="D19" s="110" t="s">
        <v>21</v>
      </c>
      <c r="E19" s="107" t="s">
        <v>80</v>
      </c>
      <c r="F19" s="110" t="s">
        <v>246</v>
      </c>
      <c r="G19" s="109">
        <v>4</v>
      </c>
      <c r="H19" s="110" t="s">
        <v>21</v>
      </c>
    </row>
    <row r="20" spans="1:8" x14ac:dyDescent="0.35">
      <c r="A20" s="107" t="s">
        <v>204</v>
      </c>
      <c r="B20" s="108" t="s">
        <v>109</v>
      </c>
      <c r="C20" s="109">
        <v>4</v>
      </c>
      <c r="D20" s="110" t="s">
        <v>21</v>
      </c>
      <c r="E20" s="107" t="s">
        <v>89</v>
      </c>
      <c r="F20" s="110" t="s">
        <v>109</v>
      </c>
      <c r="G20" s="109">
        <v>4</v>
      </c>
      <c r="H20" s="110" t="s">
        <v>21</v>
      </c>
    </row>
    <row r="21" spans="1:8" x14ac:dyDescent="0.35">
      <c r="A21" s="107" t="s">
        <v>205</v>
      </c>
      <c r="B21" s="108" t="s">
        <v>112</v>
      </c>
      <c r="C21" s="109">
        <v>4</v>
      </c>
      <c r="D21" s="110" t="s">
        <v>21</v>
      </c>
      <c r="E21" s="107" t="s">
        <v>93</v>
      </c>
      <c r="F21" s="110" t="s">
        <v>112</v>
      </c>
      <c r="G21" s="109">
        <v>4</v>
      </c>
      <c r="H21" s="110" t="s">
        <v>21</v>
      </c>
    </row>
    <row r="22" spans="1:8" x14ac:dyDescent="0.35">
      <c r="A22" s="111" t="s">
        <v>206</v>
      </c>
      <c r="B22" s="111" t="s">
        <v>113</v>
      </c>
      <c r="C22" s="109">
        <v>2</v>
      </c>
      <c r="D22" s="113" t="s">
        <v>21</v>
      </c>
      <c r="E22" s="107" t="s">
        <v>94</v>
      </c>
      <c r="F22" s="113" t="s">
        <v>113</v>
      </c>
      <c r="G22" s="109">
        <v>2</v>
      </c>
      <c r="H22" s="113" t="s">
        <v>21</v>
      </c>
    </row>
    <row r="23" spans="1:8" x14ac:dyDescent="0.35">
      <c r="A23" s="111" t="s">
        <v>12</v>
      </c>
      <c r="B23" s="111" t="s">
        <v>5</v>
      </c>
      <c r="C23" s="109">
        <v>4</v>
      </c>
      <c r="D23" s="113" t="s">
        <v>23</v>
      </c>
      <c r="E23" s="107" t="s">
        <v>62</v>
      </c>
      <c r="F23" s="113" t="s">
        <v>5</v>
      </c>
      <c r="G23" s="109">
        <v>4</v>
      </c>
      <c r="H23" s="113" t="s">
        <v>23</v>
      </c>
    </row>
    <row r="24" spans="1:8" x14ac:dyDescent="0.35">
      <c r="A24" s="107" t="s">
        <v>3</v>
      </c>
      <c r="B24" s="108" t="s">
        <v>207</v>
      </c>
      <c r="C24" s="109">
        <v>6</v>
      </c>
      <c r="D24" s="110" t="s">
        <v>23</v>
      </c>
      <c r="E24" s="107" t="s">
        <v>3</v>
      </c>
      <c r="F24" s="110" t="s">
        <v>207</v>
      </c>
      <c r="G24" s="109">
        <v>6</v>
      </c>
      <c r="H24" s="110" t="s">
        <v>22</v>
      </c>
    </row>
    <row r="25" spans="1:8" x14ac:dyDescent="0.35">
      <c r="A25" s="107" t="s">
        <v>114</v>
      </c>
      <c r="B25" s="108" t="s">
        <v>146</v>
      </c>
      <c r="C25" s="109">
        <v>4</v>
      </c>
      <c r="D25" s="110" t="s">
        <v>22</v>
      </c>
      <c r="E25" s="107" t="s">
        <v>114</v>
      </c>
      <c r="F25" s="110" t="s">
        <v>146</v>
      </c>
      <c r="G25" s="109">
        <v>4</v>
      </c>
      <c r="H25" s="110" t="s">
        <v>23</v>
      </c>
    </row>
    <row r="26" spans="1:8" x14ac:dyDescent="0.35">
      <c r="A26" s="107" t="s">
        <v>15</v>
      </c>
      <c r="B26" s="108" t="s">
        <v>2</v>
      </c>
      <c r="C26" s="109">
        <v>4</v>
      </c>
      <c r="D26" s="110" t="s">
        <v>23</v>
      </c>
      <c r="E26" s="107" t="s">
        <v>15</v>
      </c>
      <c r="F26" s="110" t="s">
        <v>2</v>
      </c>
      <c r="G26" s="109">
        <v>4</v>
      </c>
      <c r="H26" s="110" t="s">
        <v>22</v>
      </c>
    </row>
    <row r="27" spans="1:8" x14ac:dyDescent="0.35">
      <c r="A27" s="111" t="s">
        <v>208</v>
      </c>
      <c r="B27" s="111" t="s">
        <v>209</v>
      </c>
      <c r="C27" s="109">
        <v>4</v>
      </c>
      <c r="D27" s="110" t="s">
        <v>23</v>
      </c>
      <c r="E27" s="107" t="s">
        <v>208</v>
      </c>
      <c r="F27" s="110" t="s">
        <v>209</v>
      </c>
      <c r="G27" s="109">
        <v>4</v>
      </c>
      <c r="H27" s="110" t="s">
        <v>22</v>
      </c>
    </row>
    <row r="28" spans="1:8" x14ac:dyDescent="0.35">
      <c r="A28" s="111" t="s">
        <v>115</v>
      </c>
      <c r="B28" s="111" t="s">
        <v>147</v>
      </c>
      <c r="C28" s="109">
        <v>4</v>
      </c>
      <c r="D28" s="110" t="s">
        <v>22</v>
      </c>
      <c r="E28" s="107" t="s">
        <v>115</v>
      </c>
      <c r="F28" s="110" t="s">
        <v>147</v>
      </c>
      <c r="G28" s="109">
        <v>4</v>
      </c>
      <c r="H28" s="110" t="s">
        <v>23</v>
      </c>
    </row>
    <row r="29" spans="1:8" x14ac:dyDescent="0.35">
      <c r="A29" s="111" t="s">
        <v>116</v>
      </c>
      <c r="B29" s="111" t="s">
        <v>148</v>
      </c>
      <c r="C29" s="109">
        <v>4</v>
      </c>
      <c r="D29" s="110" t="s">
        <v>22</v>
      </c>
      <c r="E29" s="107" t="s">
        <v>116</v>
      </c>
      <c r="F29" s="110" t="s">
        <v>148</v>
      </c>
      <c r="G29" s="109">
        <v>4</v>
      </c>
      <c r="H29" s="110" t="s">
        <v>23</v>
      </c>
    </row>
    <row r="30" spans="1:8" x14ac:dyDescent="0.35">
      <c r="A30" s="106" t="s">
        <v>69</v>
      </c>
      <c r="B30" s="114" t="s">
        <v>66</v>
      </c>
      <c r="C30" s="105">
        <v>4</v>
      </c>
      <c r="D30" s="104" t="s">
        <v>23</v>
      </c>
      <c r="E30" s="106" t="s">
        <v>63</v>
      </c>
      <c r="F30" s="104" t="s">
        <v>66</v>
      </c>
      <c r="G30" s="105">
        <v>4</v>
      </c>
      <c r="H30" s="104" t="s">
        <v>23</v>
      </c>
    </row>
    <row r="31" spans="1:8" x14ac:dyDescent="0.35">
      <c r="A31" s="104" t="s">
        <v>119</v>
      </c>
      <c r="B31" s="104" t="s">
        <v>151</v>
      </c>
      <c r="C31" s="105">
        <v>4</v>
      </c>
      <c r="D31" s="104" t="s">
        <v>23</v>
      </c>
      <c r="E31" s="106" t="s">
        <v>119</v>
      </c>
      <c r="F31" s="104" t="s">
        <v>151</v>
      </c>
      <c r="G31" s="105">
        <v>4</v>
      </c>
      <c r="H31" s="104" t="s">
        <v>23</v>
      </c>
    </row>
    <row r="32" spans="1:8" x14ac:dyDescent="0.35">
      <c r="A32" s="106" t="s">
        <v>210</v>
      </c>
      <c r="B32" s="114" t="s">
        <v>152</v>
      </c>
      <c r="C32" s="105">
        <v>4</v>
      </c>
      <c r="D32" s="104" t="s">
        <v>23</v>
      </c>
      <c r="E32" s="106" t="s">
        <v>120</v>
      </c>
      <c r="F32" s="104" t="s">
        <v>152</v>
      </c>
      <c r="G32" s="105">
        <v>4</v>
      </c>
      <c r="H32" s="104" t="s">
        <v>23</v>
      </c>
    </row>
    <row r="33" spans="1:8" x14ac:dyDescent="0.35">
      <c r="A33" s="106" t="s">
        <v>121</v>
      </c>
      <c r="B33" s="114" t="s">
        <v>153</v>
      </c>
      <c r="C33" s="105">
        <v>4</v>
      </c>
      <c r="D33" s="104" t="s">
        <v>22</v>
      </c>
      <c r="E33" s="106" t="s">
        <v>121</v>
      </c>
      <c r="F33" s="104" t="s">
        <v>153</v>
      </c>
      <c r="G33" s="105">
        <v>4</v>
      </c>
      <c r="H33" s="104" t="s">
        <v>23</v>
      </c>
    </row>
    <row r="34" spans="1:8" x14ac:dyDescent="0.35">
      <c r="A34" s="106" t="s">
        <v>211</v>
      </c>
      <c r="B34" s="114" t="s">
        <v>154</v>
      </c>
      <c r="C34" s="105">
        <v>4</v>
      </c>
      <c r="D34" s="104" t="s">
        <v>23</v>
      </c>
      <c r="E34" s="106" t="s">
        <v>122</v>
      </c>
      <c r="F34" s="104" t="s">
        <v>154</v>
      </c>
      <c r="G34" s="105">
        <v>4</v>
      </c>
      <c r="H34" s="104" t="s">
        <v>23</v>
      </c>
    </row>
    <row r="35" spans="1:8" x14ac:dyDescent="0.35">
      <c r="A35" s="106" t="s">
        <v>212</v>
      </c>
      <c r="B35" s="114" t="s">
        <v>155</v>
      </c>
      <c r="C35" s="105">
        <v>4</v>
      </c>
      <c r="D35" s="104" t="s">
        <v>23</v>
      </c>
      <c r="E35" s="106" t="s">
        <v>123</v>
      </c>
      <c r="F35" s="104" t="s">
        <v>155</v>
      </c>
      <c r="G35" s="105">
        <v>4</v>
      </c>
      <c r="H35" s="104" t="s">
        <v>23</v>
      </c>
    </row>
    <row r="36" spans="1:8" x14ac:dyDescent="0.35">
      <c r="A36" s="104" t="s">
        <v>124</v>
      </c>
      <c r="B36" s="104" t="s">
        <v>156</v>
      </c>
      <c r="C36" s="105">
        <v>4</v>
      </c>
      <c r="D36" s="115" t="s">
        <v>22</v>
      </c>
      <c r="E36" s="106" t="s">
        <v>124</v>
      </c>
      <c r="F36" s="115" t="s">
        <v>156</v>
      </c>
      <c r="G36" s="105">
        <v>4</v>
      </c>
      <c r="H36" s="115" t="s">
        <v>23</v>
      </c>
    </row>
    <row r="37" spans="1:8" x14ac:dyDescent="0.35">
      <c r="A37" s="104" t="s">
        <v>125</v>
      </c>
      <c r="B37" s="104" t="s">
        <v>157</v>
      </c>
      <c r="C37" s="105">
        <v>4</v>
      </c>
      <c r="D37" s="104" t="s">
        <v>22</v>
      </c>
      <c r="E37" s="106" t="s">
        <v>125</v>
      </c>
      <c r="F37" s="104" t="s">
        <v>157</v>
      </c>
      <c r="G37" s="105">
        <v>4</v>
      </c>
      <c r="H37" s="104" t="s">
        <v>23</v>
      </c>
    </row>
    <row r="38" spans="1:8" x14ac:dyDescent="0.35">
      <c r="A38" s="106" t="s">
        <v>213</v>
      </c>
      <c r="B38" s="114" t="s">
        <v>214</v>
      </c>
      <c r="C38" s="105">
        <v>4</v>
      </c>
      <c r="D38" s="104" t="s">
        <v>23</v>
      </c>
      <c r="E38" s="106" t="s">
        <v>213</v>
      </c>
      <c r="F38" s="104" t="s">
        <v>214</v>
      </c>
      <c r="G38" s="105">
        <v>4</v>
      </c>
      <c r="H38" s="104" t="s">
        <v>22</v>
      </c>
    </row>
    <row r="39" spans="1:8" x14ac:dyDescent="0.35">
      <c r="A39" s="106" t="s">
        <v>126</v>
      </c>
      <c r="B39" s="104" t="s">
        <v>158</v>
      </c>
      <c r="C39" s="105">
        <v>4</v>
      </c>
      <c r="D39" s="115" t="s">
        <v>22</v>
      </c>
      <c r="E39" s="106" t="s">
        <v>126</v>
      </c>
      <c r="F39" s="115" t="s">
        <v>158</v>
      </c>
      <c r="G39" s="105">
        <v>4</v>
      </c>
      <c r="H39" s="115" t="s">
        <v>23</v>
      </c>
    </row>
    <row r="40" spans="1:8" x14ac:dyDescent="0.35">
      <c r="A40" s="106" t="s">
        <v>215</v>
      </c>
      <c r="B40" s="104" t="s">
        <v>159</v>
      </c>
      <c r="C40" s="105">
        <v>4</v>
      </c>
      <c r="D40" s="115" t="s">
        <v>23</v>
      </c>
      <c r="E40" s="106" t="s">
        <v>127</v>
      </c>
      <c r="F40" s="115" t="s">
        <v>159</v>
      </c>
      <c r="G40" s="105">
        <v>4</v>
      </c>
      <c r="H40" s="115" t="s">
        <v>23</v>
      </c>
    </row>
    <row r="41" spans="1:8" x14ac:dyDescent="0.35">
      <c r="A41" s="104" t="s">
        <v>216</v>
      </c>
      <c r="B41" s="104" t="s">
        <v>217</v>
      </c>
      <c r="C41" s="105">
        <v>5</v>
      </c>
      <c r="D41" s="104" t="s">
        <v>23</v>
      </c>
      <c r="E41" s="106" t="s">
        <v>216</v>
      </c>
      <c r="F41" s="104" t="s">
        <v>217</v>
      </c>
      <c r="G41" s="105">
        <v>5</v>
      </c>
      <c r="H41" s="104" t="s">
        <v>22</v>
      </c>
    </row>
    <row r="42" spans="1:8" x14ac:dyDescent="0.35">
      <c r="A42" s="106" t="s">
        <v>218</v>
      </c>
      <c r="B42" s="114" t="s">
        <v>219</v>
      </c>
      <c r="C42" s="105">
        <v>4</v>
      </c>
      <c r="D42" s="104" t="s">
        <v>23</v>
      </c>
      <c r="E42" s="106" t="s">
        <v>218</v>
      </c>
      <c r="F42" s="104" t="s">
        <v>219</v>
      </c>
      <c r="G42" s="105">
        <v>4</v>
      </c>
      <c r="H42" s="104" t="s">
        <v>22</v>
      </c>
    </row>
    <row r="43" spans="1:8" x14ac:dyDescent="0.35">
      <c r="A43" s="106" t="s">
        <v>70</v>
      </c>
      <c r="B43" s="114" t="s">
        <v>67</v>
      </c>
      <c r="C43" s="105">
        <v>4</v>
      </c>
      <c r="D43" s="104" t="s">
        <v>23</v>
      </c>
      <c r="E43" s="106" t="s">
        <v>64</v>
      </c>
      <c r="F43" s="104" t="s">
        <v>67</v>
      </c>
      <c r="G43" s="105">
        <v>4</v>
      </c>
      <c r="H43" s="104" t="s">
        <v>23</v>
      </c>
    </row>
    <row r="44" spans="1:8" x14ac:dyDescent="0.35">
      <c r="A44" s="106" t="s">
        <v>128</v>
      </c>
      <c r="B44" s="114" t="s">
        <v>160</v>
      </c>
      <c r="C44" s="105">
        <v>4</v>
      </c>
      <c r="D44" s="104" t="s">
        <v>22</v>
      </c>
      <c r="E44" s="106" t="s">
        <v>128</v>
      </c>
      <c r="F44" s="104" t="s">
        <v>160</v>
      </c>
      <c r="G44" s="105">
        <v>4</v>
      </c>
      <c r="H44" s="104" t="s">
        <v>23</v>
      </c>
    </row>
    <row r="45" spans="1:8" x14ac:dyDescent="0.35">
      <c r="A45" s="104" t="s">
        <v>220</v>
      </c>
      <c r="B45" s="104" t="s">
        <v>161</v>
      </c>
      <c r="C45" s="105">
        <v>4</v>
      </c>
      <c r="D45" s="104" t="s">
        <v>23</v>
      </c>
      <c r="E45" s="106" t="s">
        <v>129</v>
      </c>
      <c r="F45" s="104" t="s">
        <v>161</v>
      </c>
      <c r="G45" s="105">
        <v>4</v>
      </c>
      <c r="H45" s="104" t="s">
        <v>23</v>
      </c>
    </row>
    <row r="46" spans="1:8" x14ac:dyDescent="0.35">
      <c r="A46" s="104" t="s">
        <v>130</v>
      </c>
      <c r="B46" s="104" t="s">
        <v>162</v>
      </c>
      <c r="C46" s="116">
        <v>4</v>
      </c>
      <c r="D46" s="114" t="s">
        <v>22</v>
      </c>
      <c r="E46" s="104" t="s">
        <v>130</v>
      </c>
      <c r="F46" s="114" t="s">
        <v>162</v>
      </c>
      <c r="G46" s="116">
        <v>4</v>
      </c>
      <c r="H46" s="114" t="s">
        <v>23</v>
      </c>
    </row>
    <row r="47" spans="1:8" x14ac:dyDescent="0.35">
      <c r="A47" s="104" t="s">
        <v>61</v>
      </c>
      <c r="B47" s="104" t="s">
        <v>65</v>
      </c>
      <c r="C47" s="116">
        <v>3</v>
      </c>
      <c r="D47" s="114" t="s">
        <v>23</v>
      </c>
      <c r="E47" s="104" t="s">
        <v>247</v>
      </c>
      <c r="F47" s="114" t="s">
        <v>65</v>
      </c>
      <c r="G47" s="116">
        <v>3</v>
      </c>
      <c r="H47" s="114" t="s">
        <v>23</v>
      </c>
    </row>
    <row r="48" spans="1:8" x14ac:dyDescent="0.35">
      <c r="A48" s="104" t="s">
        <v>221</v>
      </c>
      <c r="B48" s="104" t="s">
        <v>163</v>
      </c>
      <c r="C48" s="105">
        <v>4</v>
      </c>
      <c r="D48" s="104" t="s">
        <v>23</v>
      </c>
      <c r="E48" s="106" t="s">
        <v>131</v>
      </c>
      <c r="F48" s="104" t="s">
        <v>163</v>
      </c>
      <c r="G48" s="105">
        <v>4</v>
      </c>
      <c r="H48" s="104" t="s">
        <v>23</v>
      </c>
    </row>
    <row r="49" spans="1:8" x14ac:dyDescent="0.35">
      <c r="A49" s="104" t="s">
        <v>71</v>
      </c>
      <c r="B49" s="104" t="s">
        <v>72</v>
      </c>
      <c r="C49" s="105">
        <v>2</v>
      </c>
      <c r="D49" s="115" t="s">
        <v>23</v>
      </c>
      <c r="E49" s="106" t="s">
        <v>71</v>
      </c>
      <c r="F49" s="115" t="s">
        <v>72</v>
      </c>
      <c r="G49" s="105">
        <v>2</v>
      </c>
      <c r="H49" s="115" t="s">
        <v>22</v>
      </c>
    </row>
    <row r="50" spans="1:8" x14ac:dyDescent="0.35">
      <c r="A50" s="106" t="s">
        <v>222</v>
      </c>
      <c r="B50" s="114" t="s">
        <v>164</v>
      </c>
      <c r="C50" s="105">
        <v>4</v>
      </c>
      <c r="D50" s="104" t="s">
        <v>23</v>
      </c>
      <c r="E50" s="106" t="s">
        <v>132</v>
      </c>
      <c r="F50" s="104" t="s">
        <v>164</v>
      </c>
      <c r="G50" s="105">
        <v>3</v>
      </c>
      <c r="H50" s="104" t="s">
        <v>23</v>
      </c>
    </row>
    <row r="51" spans="1:8" x14ac:dyDescent="0.35">
      <c r="A51" s="104" t="s">
        <v>223</v>
      </c>
      <c r="B51" s="104" t="s">
        <v>165</v>
      </c>
      <c r="C51" s="105">
        <v>4</v>
      </c>
      <c r="D51" s="104" t="s">
        <v>23</v>
      </c>
      <c r="E51" s="106" t="s">
        <v>133</v>
      </c>
      <c r="F51" s="104" t="s">
        <v>165</v>
      </c>
      <c r="G51" s="105">
        <v>4</v>
      </c>
      <c r="H51" s="104" t="s">
        <v>23</v>
      </c>
    </row>
    <row r="52" spans="1:8" x14ac:dyDescent="0.35">
      <c r="A52" s="104" t="s">
        <v>224</v>
      </c>
      <c r="B52" s="104" t="s">
        <v>166</v>
      </c>
      <c r="C52" s="116">
        <v>4</v>
      </c>
      <c r="D52" s="114" t="s">
        <v>23</v>
      </c>
      <c r="E52" s="104" t="s">
        <v>134</v>
      </c>
      <c r="F52" s="114" t="s">
        <v>166</v>
      </c>
      <c r="G52" s="116">
        <v>4</v>
      </c>
      <c r="H52" s="114" t="s">
        <v>23</v>
      </c>
    </row>
    <row r="53" spans="1:8" x14ac:dyDescent="0.35">
      <c r="A53" s="106" t="s">
        <v>60</v>
      </c>
      <c r="B53" s="114" t="s">
        <v>0</v>
      </c>
      <c r="C53" s="105">
        <v>4</v>
      </c>
      <c r="D53" s="104" t="s">
        <v>22</v>
      </c>
      <c r="E53" s="106" t="s">
        <v>60</v>
      </c>
      <c r="F53" s="104" t="s">
        <v>167</v>
      </c>
      <c r="G53" s="105">
        <v>4</v>
      </c>
      <c r="H53" s="104" t="s">
        <v>23</v>
      </c>
    </row>
    <row r="54" spans="1:8" x14ac:dyDescent="0.35">
      <c r="A54" s="106" t="s">
        <v>225</v>
      </c>
      <c r="B54" s="114" t="s">
        <v>226</v>
      </c>
      <c r="C54" s="105">
        <v>4</v>
      </c>
      <c r="D54" s="104" t="s">
        <v>23</v>
      </c>
      <c r="E54" s="106" t="s">
        <v>225</v>
      </c>
      <c r="F54" s="104" t="s">
        <v>226</v>
      </c>
      <c r="G54" s="105">
        <v>4</v>
      </c>
      <c r="H54" s="104" t="s">
        <v>22</v>
      </c>
    </row>
    <row r="55" spans="1:8" x14ac:dyDescent="0.35">
      <c r="A55" s="104" t="s">
        <v>227</v>
      </c>
      <c r="B55" s="104" t="s">
        <v>228</v>
      </c>
      <c r="C55" s="105">
        <v>4</v>
      </c>
      <c r="D55" s="104" t="s">
        <v>23</v>
      </c>
      <c r="E55" s="106" t="s">
        <v>135</v>
      </c>
      <c r="F55" s="104" t="s">
        <v>168</v>
      </c>
      <c r="G55" s="105">
        <v>4</v>
      </c>
      <c r="H55" s="104" t="s">
        <v>23</v>
      </c>
    </row>
    <row r="56" spans="1:8" x14ac:dyDescent="0.35">
      <c r="A56" s="106" t="s">
        <v>136</v>
      </c>
      <c r="B56" s="114" t="s">
        <v>169</v>
      </c>
      <c r="C56" s="105">
        <v>4</v>
      </c>
      <c r="D56" s="104" t="s">
        <v>22</v>
      </c>
      <c r="E56" s="106" t="s">
        <v>136</v>
      </c>
      <c r="F56" s="104" t="s">
        <v>169</v>
      </c>
      <c r="G56" s="105">
        <v>4</v>
      </c>
      <c r="H56" s="104" t="s">
        <v>23</v>
      </c>
    </row>
    <row r="57" spans="1:8" x14ac:dyDescent="0.35">
      <c r="A57" s="104" t="s">
        <v>229</v>
      </c>
      <c r="B57" s="104" t="s">
        <v>230</v>
      </c>
      <c r="C57" s="116">
        <v>4</v>
      </c>
      <c r="D57" s="114" t="s">
        <v>23</v>
      </c>
      <c r="E57" s="104" t="s">
        <v>91</v>
      </c>
      <c r="F57" s="114" t="s">
        <v>248</v>
      </c>
      <c r="G57" s="116">
        <v>4</v>
      </c>
      <c r="H57" s="114" t="s">
        <v>21</v>
      </c>
    </row>
    <row r="58" spans="1:8" x14ac:dyDescent="0.35">
      <c r="A58" s="104" t="s">
        <v>137</v>
      </c>
      <c r="B58" s="104" t="s">
        <v>170</v>
      </c>
      <c r="C58" s="116">
        <v>4</v>
      </c>
      <c r="D58" s="114" t="s">
        <v>22</v>
      </c>
      <c r="E58" s="104" t="s">
        <v>137</v>
      </c>
      <c r="F58" s="114" t="s">
        <v>170</v>
      </c>
      <c r="G58" s="116">
        <v>4</v>
      </c>
      <c r="H58" s="114" t="s">
        <v>23</v>
      </c>
    </row>
    <row r="59" spans="1:8" x14ac:dyDescent="0.35">
      <c r="A59" s="104" t="s">
        <v>231</v>
      </c>
      <c r="B59" s="104" t="s">
        <v>171</v>
      </c>
      <c r="C59" s="116">
        <v>4</v>
      </c>
      <c r="D59" s="114" t="s">
        <v>23</v>
      </c>
      <c r="E59" s="104" t="s">
        <v>138</v>
      </c>
      <c r="F59" s="114" t="s">
        <v>171</v>
      </c>
      <c r="G59" s="116">
        <v>4</v>
      </c>
      <c r="H59" s="114" t="s">
        <v>23</v>
      </c>
    </row>
    <row r="60" spans="1:8" x14ac:dyDescent="0.35">
      <c r="A60" s="106" t="s">
        <v>232</v>
      </c>
      <c r="B60" s="114" t="s">
        <v>233</v>
      </c>
      <c r="C60" s="105">
        <v>2</v>
      </c>
      <c r="D60" s="104" t="s">
        <v>23</v>
      </c>
      <c r="E60" s="106" t="s">
        <v>232</v>
      </c>
      <c r="F60" s="104" t="s">
        <v>233</v>
      </c>
      <c r="G60" s="105">
        <v>2</v>
      </c>
      <c r="H60" s="104" t="s">
        <v>22</v>
      </c>
    </row>
    <row r="61" spans="1:8" x14ac:dyDescent="0.35">
      <c r="A61" s="106" t="s">
        <v>139</v>
      </c>
      <c r="B61" s="114" t="s">
        <v>174</v>
      </c>
      <c r="C61" s="105">
        <v>4</v>
      </c>
      <c r="D61" s="104" t="s">
        <v>22</v>
      </c>
      <c r="E61" s="106" t="s">
        <v>139</v>
      </c>
      <c r="F61" s="104" t="s">
        <v>172</v>
      </c>
      <c r="G61" s="105">
        <v>4</v>
      </c>
      <c r="H61" s="104" t="s">
        <v>23</v>
      </c>
    </row>
    <row r="62" spans="1:8" x14ac:dyDescent="0.35">
      <c r="A62" s="104" t="s">
        <v>234</v>
      </c>
      <c r="B62" s="104" t="s">
        <v>235</v>
      </c>
      <c r="C62" s="105">
        <v>4</v>
      </c>
      <c r="D62" s="104" t="s">
        <v>23</v>
      </c>
      <c r="E62" s="106" t="s">
        <v>234</v>
      </c>
      <c r="F62" s="104" t="s">
        <v>235</v>
      </c>
      <c r="G62" s="105">
        <v>4</v>
      </c>
      <c r="H62" s="104" t="s">
        <v>22</v>
      </c>
    </row>
    <row r="63" spans="1:8" x14ac:dyDescent="0.35">
      <c r="A63" s="106" t="s">
        <v>236</v>
      </c>
      <c r="B63" s="114" t="s">
        <v>237</v>
      </c>
      <c r="C63" s="105">
        <v>4</v>
      </c>
      <c r="D63" s="104" t="s">
        <v>23</v>
      </c>
      <c r="E63" s="106" t="s">
        <v>236</v>
      </c>
      <c r="F63" s="104" t="s">
        <v>237</v>
      </c>
      <c r="G63" s="105">
        <v>4</v>
      </c>
      <c r="H63" s="104" t="s">
        <v>22</v>
      </c>
    </row>
    <row r="64" spans="1:8" x14ac:dyDescent="0.35">
      <c r="A64" s="106" t="s">
        <v>238</v>
      </c>
      <c r="B64" s="114" t="s">
        <v>173</v>
      </c>
      <c r="C64" s="105">
        <v>5</v>
      </c>
      <c r="D64" s="104" t="s">
        <v>23</v>
      </c>
      <c r="E64" s="106" t="s">
        <v>140</v>
      </c>
      <c r="F64" s="104" t="s">
        <v>173</v>
      </c>
      <c r="G64" s="105">
        <v>4</v>
      </c>
      <c r="H64" s="104" t="s">
        <v>23</v>
      </c>
    </row>
    <row r="65" spans="1:8" x14ac:dyDescent="0.35">
      <c r="A65" s="104" t="s">
        <v>239</v>
      </c>
      <c r="B65" s="104" t="s">
        <v>240</v>
      </c>
      <c r="C65" s="116">
        <v>4</v>
      </c>
      <c r="D65" s="114" t="s">
        <v>23</v>
      </c>
      <c r="E65" s="104" t="s">
        <v>117</v>
      </c>
      <c r="F65" s="114" t="s">
        <v>149</v>
      </c>
      <c r="G65" s="116">
        <v>4</v>
      </c>
      <c r="H65" s="114" t="s">
        <v>23</v>
      </c>
    </row>
    <row r="66" spans="1:8" x14ac:dyDescent="0.35">
      <c r="A66" s="106" t="s">
        <v>241</v>
      </c>
      <c r="B66" s="114" t="s">
        <v>242</v>
      </c>
      <c r="C66" s="105">
        <v>4</v>
      </c>
      <c r="D66" s="104" t="s">
        <v>23</v>
      </c>
      <c r="E66" s="106" t="s">
        <v>241</v>
      </c>
      <c r="F66" s="104" t="s">
        <v>242</v>
      </c>
      <c r="G66" s="105">
        <v>4</v>
      </c>
      <c r="H66" s="104" t="s">
        <v>22</v>
      </c>
    </row>
    <row r="67" spans="1:8" x14ac:dyDescent="0.35">
      <c r="A67" s="106" t="s">
        <v>243</v>
      </c>
      <c r="B67" s="114" t="s">
        <v>174</v>
      </c>
      <c r="C67" s="105">
        <v>3</v>
      </c>
      <c r="D67" s="104" t="s">
        <v>22</v>
      </c>
      <c r="E67" s="106" t="s">
        <v>141</v>
      </c>
      <c r="F67" s="104" t="s">
        <v>174</v>
      </c>
      <c r="G67" s="105">
        <v>4</v>
      </c>
      <c r="H67" s="104" t="s">
        <v>23</v>
      </c>
    </row>
    <row r="68" spans="1:8" x14ac:dyDescent="0.35">
      <c r="A68" s="104" t="s">
        <v>142</v>
      </c>
      <c r="B68" s="104" t="s">
        <v>175</v>
      </c>
      <c r="C68" s="105">
        <v>4</v>
      </c>
      <c r="D68" s="104" t="s">
        <v>22</v>
      </c>
      <c r="E68" s="106" t="s">
        <v>142</v>
      </c>
      <c r="F68" s="104" t="s">
        <v>175</v>
      </c>
      <c r="G68" s="105">
        <v>4</v>
      </c>
      <c r="H68" s="104" t="s">
        <v>23</v>
      </c>
    </row>
    <row r="69" spans="1:8" x14ac:dyDescent="0.35">
      <c r="A69" s="106" t="s">
        <v>244</v>
      </c>
      <c r="B69" s="114" t="s">
        <v>176</v>
      </c>
      <c r="C69" s="105">
        <v>4</v>
      </c>
      <c r="D69" s="104" t="s">
        <v>22</v>
      </c>
      <c r="E69" s="106" t="s">
        <v>143</v>
      </c>
      <c r="F69" s="104" t="s">
        <v>176</v>
      </c>
      <c r="G69" s="105">
        <v>4</v>
      </c>
      <c r="H69" s="104" t="s">
        <v>23</v>
      </c>
    </row>
    <row r="70" spans="1:8" x14ac:dyDescent="0.35">
      <c r="A70" s="106" t="s">
        <v>144</v>
      </c>
      <c r="B70" s="114" t="s">
        <v>177</v>
      </c>
      <c r="C70" s="105">
        <v>4</v>
      </c>
      <c r="D70" s="104" t="s">
        <v>22</v>
      </c>
      <c r="E70" s="106" t="s">
        <v>144</v>
      </c>
      <c r="F70" s="104" t="s">
        <v>177</v>
      </c>
      <c r="G70" s="105">
        <v>4</v>
      </c>
      <c r="H70" s="104" t="s">
        <v>23</v>
      </c>
    </row>
    <row r="71" spans="1:8" x14ac:dyDescent="0.35">
      <c r="A71" s="106" t="s">
        <v>145</v>
      </c>
      <c r="B71" s="114" t="s">
        <v>178</v>
      </c>
      <c r="C71" s="105">
        <v>4</v>
      </c>
      <c r="D71" s="104" t="s">
        <v>22</v>
      </c>
      <c r="E71" s="106" t="s">
        <v>145</v>
      </c>
      <c r="F71" s="104" t="s">
        <v>178</v>
      </c>
      <c r="G71" s="105">
        <v>4</v>
      </c>
      <c r="H71" s="104" t="s">
        <v>23</v>
      </c>
    </row>
  </sheetData>
  <autoFilter ref="A1:H1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2020-06-04T19:32:54Z</cp:lastPrinted>
  <dcterms:created xsi:type="dcterms:W3CDTF">2013-12-20T17:36:14Z</dcterms:created>
  <dcterms:modified xsi:type="dcterms:W3CDTF">2021-03-29T14:50:07Z</dcterms:modified>
</cp:coreProperties>
</file>