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8760"/>
  </bookViews>
  <sheets>
    <sheet name="Resumo" sheetId="1" r:id="rId1"/>
    <sheet name="2017.3" sheetId="12" r:id="rId2"/>
    <sheet name="2017.2" sheetId="11" r:id="rId3"/>
    <sheet name="2017.1" sheetId="10" r:id="rId4"/>
    <sheet name="2016.3" sheetId="3" r:id="rId5"/>
    <sheet name="2016.2" sheetId="4" r:id="rId6"/>
    <sheet name="2016.1" sheetId="5" r:id="rId7"/>
    <sheet name="2015.3" sheetId="8" r:id="rId8"/>
    <sheet name="2015.2" sheetId="6" r:id="rId9"/>
    <sheet name="2015.1" sheetId="9" r:id="rId10"/>
  </sheets>
  <calcPr calcId="145621"/>
</workbook>
</file>

<file path=xl/calcChain.xml><?xml version="1.0" encoding="utf-8"?>
<calcChain xmlns="http://schemas.openxmlformats.org/spreadsheetml/2006/main">
  <c r="B3" i="1" l="1"/>
  <c r="B4" i="1"/>
  <c r="B6" i="1"/>
  <c r="B7" i="1"/>
  <c r="B8" i="1"/>
  <c r="B9" i="1"/>
  <c r="B10" i="1"/>
  <c r="B11" i="1"/>
  <c r="B13" i="1"/>
  <c r="B15" i="1"/>
  <c r="B16" i="1"/>
  <c r="B17" i="1"/>
  <c r="B18" i="1"/>
  <c r="B20" i="1"/>
  <c r="B22" i="1"/>
  <c r="B23" i="1"/>
  <c r="B24" i="1"/>
  <c r="B25" i="1"/>
  <c r="B26" i="1"/>
  <c r="B27" i="1"/>
  <c r="B30" i="1"/>
  <c r="B31" i="1"/>
  <c r="B32" i="1"/>
  <c r="B33" i="1"/>
  <c r="B34" i="1"/>
  <c r="B35" i="1"/>
  <c r="B37" i="1"/>
  <c r="B38" i="1"/>
  <c r="B39" i="1"/>
  <c r="B40" i="1"/>
  <c r="B41" i="1"/>
  <c r="B43" i="1"/>
  <c r="B44" i="1"/>
  <c r="B45" i="1"/>
  <c r="B48" i="1"/>
  <c r="B51" i="1"/>
  <c r="B52" i="1"/>
  <c r="B53" i="1"/>
  <c r="B57" i="1"/>
  <c r="B58" i="1"/>
  <c r="B59" i="1"/>
  <c r="B61" i="1"/>
  <c r="B63" i="1"/>
  <c r="B64" i="1"/>
  <c r="B65" i="1"/>
  <c r="B66" i="1"/>
  <c r="B67" i="1"/>
  <c r="B68" i="1"/>
  <c r="B69" i="1"/>
  <c r="B70" i="1"/>
  <c r="B72" i="1"/>
  <c r="B74" i="1"/>
  <c r="B75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3" i="1"/>
  <c r="B94" i="1"/>
  <c r="B95" i="1"/>
  <c r="B96" i="1"/>
  <c r="B97" i="1"/>
  <c r="B98" i="1"/>
  <c r="B99" i="1"/>
  <c r="B100" i="1"/>
  <c r="B101" i="1"/>
  <c r="B103" i="1"/>
  <c r="B105" i="1"/>
  <c r="B106" i="1"/>
  <c r="B108" i="1"/>
  <c r="B109" i="1"/>
  <c r="B110" i="1"/>
  <c r="B112" i="1"/>
  <c r="B114" i="1"/>
  <c r="B115" i="1"/>
  <c r="B116" i="1"/>
  <c r="B117" i="1"/>
  <c r="B121" i="1"/>
  <c r="B123" i="1"/>
  <c r="B126" i="1"/>
  <c r="B127" i="1"/>
  <c r="B129" i="1"/>
  <c r="B130" i="1"/>
  <c r="B131" i="1"/>
  <c r="B132" i="1"/>
  <c r="B134" i="1"/>
  <c r="B135" i="1"/>
  <c r="B136" i="1"/>
  <c r="B138" i="1"/>
  <c r="B139" i="1"/>
  <c r="B140" i="1"/>
  <c r="B141" i="1"/>
  <c r="B142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5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2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200" i="1"/>
  <c r="B201" i="1"/>
  <c r="B202" i="1"/>
  <c r="B203" i="1"/>
  <c r="B204" i="1"/>
  <c r="B205" i="1"/>
  <c r="B206" i="1"/>
  <c r="B210" i="1"/>
  <c r="B211" i="1"/>
  <c r="B212" i="1"/>
  <c r="B213" i="1"/>
  <c r="B214" i="1"/>
  <c r="B217" i="1"/>
  <c r="B218" i="1"/>
  <c r="B219" i="1"/>
  <c r="B220" i="1"/>
  <c r="B221" i="1"/>
  <c r="B222" i="1"/>
  <c r="B223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41" i="1"/>
  <c r="B242" i="1"/>
  <c r="B245" i="1"/>
  <c r="B247" i="1"/>
  <c r="B248" i="1"/>
  <c r="B249" i="1"/>
  <c r="B250" i="1"/>
  <c r="B251" i="1"/>
  <c r="B254" i="1"/>
  <c r="B255" i="1"/>
  <c r="B256" i="1"/>
  <c r="B257" i="1"/>
  <c r="B258" i="1"/>
  <c r="B259" i="1"/>
  <c r="B261" i="1"/>
  <c r="B262" i="1"/>
  <c r="B263" i="1"/>
  <c r="B264" i="1"/>
  <c r="B265" i="1"/>
  <c r="B266" i="1"/>
  <c r="B267" i="1"/>
  <c r="B270" i="1"/>
  <c r="B271" i="1"/>
  <c r="B272" i="1"/>
  <c r="B273" i="1"/>
  <c r="B274" i="1"/>
  <c r="B275" i="1"/>
  <c r="B276" i="1"/>
  <c r="B277" i="1"/>
  <c r="B278" i="1"/>
  <c r="B279" i="1"/>
  <c r="B280" i="1"/>
  <c r="B282" i="1"/>
  <c r="B284" i="1"/>
  <c r="B285" i="1"/>
  <c r="B287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20" i="1"/>
  <c r="B322" i="1"/>
  <c r="B324" i="1"/>
  <c r="B325" i="1"/>
  <c r="B326" i="1"/>
  <c r="B327" i="1"/>
  <c r="B328" i="1"/>
  <c r="B329" i="1"/>
  <c r="B331" i="1"/>
  <c r="B332" i="1"/>
  <c r="B333" i="1"/>
  <c r="B335" i="1"/>
  <c r="B2" i="1"/>
  <c r="B28" i="1"/>
  <c r="B42" i="1"/>
  <c r="B47" i="1"/>
  <c r="B49" i="1"/>
  <c r="B55" i="1"/>
  <c r="B62" i="1"/>
  <c r="B71" i="1"/>
  <c r="B76" i="1"/>
  <c r="B92" i="1"/>
  <c r="B104" i="1"/>
  <c r="B111" i="1"/>
  <c r="B118" i="1"/>
  <c r="B122" i="1"/>
  <c r="B159" i="1"/>
  <c r="B166" i="1"/>
  <c r="B181" i="1"/>
  <c r="B207" i="1"/>
  <c r="B215" i="1"/>
  <c r="B239" i="1"/>
  <c r="B244" i="1"/>
  <c r="B269" i="1"/>
  <c r="B281" i="1"/>
  <c r="B318" i="1"/>
  <c r="B334" i="1"/>
  <c r="B5" i="1"/>
  <c r="B14" i="1"/>
  <c r="B29" i="1"/>
  <c r="B36" i="1"/>
  <c r="B46" i="1"/>
  <c r="B50" i="1"/>
  <c r="B54" i="1"/>
  <c r="B56" i="1"/>
  <c r="B73" i="1"/>
  <c r="B119" i="1"/>
  <c r="B133" i="1"/>
  <c r="B143" i="1"/>
  <c r="B164" i="1"/>
  <c r="B208" i="1"/>
  <c r="B216" i="1"/>
  <c r="B224" i="1"/>
  <c r="B240" i="1"/>
  <c r="B243" i="1"/>
  <c r="B246" i="1"/>
  <c r="B253" i="1"/>
  <c r="B268" i="1"/>
  <c r="B283" i="1"/>
  <c r="B286" i="1"/>
  <c r="B289" i="1"/>
  <c r="B323" i="1"/>
  <c r="B330" i="1"/>
  <c r="B12" i="1"/>
  <c r="B19" i="1"/>
  <c r="B21" i="1"/>
  <c r="B60" i="1"/>
  <c r="B102" i="1"/>
  <c r="B107" i="1"/>
  <c r="B113" i="1"/>
  <c r="B120" i="1"/>
  <c r="B124" i="1"/>
  <c r="B125" i="1"/>
  <c r="B128" i="1"/>
  <c r="B137" i="1"/>
  <c r="B180" i="1"/>
  <c r="B183" i="1"/>
  <c r="B184" i="1"/>
  <c r="B199" i="1"/>
  <c r="B209" i="1"/>
  <c r="B238" i="1"/>
  <c r="B252" i="1"/>
  <c r="B260" i="1"/>
  <c r="B288" i="1"/>
  <c r="B319" i="1"/>
  <c r="B321" i="1"/>
  <c r="D3" i="1"/>
  <c r="D4" i="1"/>
  <c r="D6" i="1"/>
  <c r="D7" i="1"/>
  <c r="D8" i="1"/>
  <c r="D9" i="1"/>
  <c r="D10" i="1"/>
  <c r="D11" i="1"/>
  <c r="D13" i="1"/>
  <c r="D15" i="1"/>
  <c r="D16" i="1"/>
  <c r="D17" i="1"/>
  <c r="D18" i="1"/>
  <c r="D20" i="1"/>
  <c r="D22" i="1"/>
  <c r="D23" i="1"/>
  <c r="D24" i="1"/>
  <c r="D25" i="1"/>
  <c r="D26" i="1"/>
  <c r="D27" i="1"/>
  <c r="D30" i="1"/>
  <c r="D31" i="1"/>
  <c r="D32" i="1"/>
  <c r="D33" i="1"/>
  <c r="D34" i="1"/>
  <c r="D35" i="1"/>
  <c r="D37" i="1"/>
  <c r="D38" i="1"/>
  <c r="D39" i="1"/>
  <c r="D40" i="1"/>
  <c r="D41" i="1"/>
  <c r="D43" i="1"/>
  <c r="D44" i="1"/>
  <c r="D45" i="1"/>
  <c r="D48" i="1"/>
  <c r="D51" i="1"/>
  <c r="D52" i="1"/>
  <c r="D53" i="1"/>
  <c r="D57" i="1"/>
  <c r="D58" i="1"/>
  <c r="D59" i="1"/>
  <c r="D61" i="1"/>
  <c r="D63" i="1"/>
  <c r="D64" i="1"/>
  <c r="D65" i="1"/>
  <c r="D66" i="1"/>
  <c r="D67" i="1"/>
  <c r="D68" i="1"/>
  <c r="D69" i="1"/>
  <c r="D70" i="1"/>
  <c r="D72" i="1"/>
  <c r="D74" i="1"/>
  <c r="D75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3" i="1"/>
  <c r="D94" i="1"/>
  <c r="D95" i="1"/>
  <c r="D96" i="1"/>
  <c r="D97" i="1"/>
  <c r="D98" i="1"/>
  <c r="D99" i="1"/>
  <c r="D100" i="1"/>
  <c r="D101" i="1"/>
  <c r="D103" i="1"/>
  <c r="D105" i="1"/>
  <c r="D106" i="1"/>
  <c r="D108" i="1"/>
  <c r="D109" i="1"/>
  <c r="D110" i="1"/>
  <c r="D112" i="1"/>
  <c r="D114" i="1"/>
  <c r="D115" i="1"/>
  <c r="D116" i="1"/>
  <c r="D117" i="1"/>
  <c r="D121" i="1"/>
  <c r="D123" i="1"/>
  <c r="D126" i="1"/>
  <c r="D127" i="1"/>
  <c r="D129" i="1"/>
  <c r="D130" i="1"/>
  <c r="D131" i="1"/>
  <c r="D132" i="1"/>
  <c r="D134" i="1"/>
  <c r="D135" i="1"/>
  <c r="D136" i="1"/>
  <c r="D138" i="1"/>
  <c r="D139" i="1"/>
  <c r="D140" i="1"/>
  <c r="D141" i="1"/>
  <c r="D142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60" i="1"/>
  <c r="D161" i="1"/>
  <c r="D162" i="1"/>
  <c r="D163" i="1"/>
  <c r="D165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2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200" i="1"/>
  <c r="D201" i="1"/>
  <c r="D202" i="1"/>
  <c r="D203" i="1"/>
  <c r="D204" i="1"/>
  <c r="D205" i="1"/>
  <c r="D206" i="1"/>
  <c r="D210" i="1"/>
  <c r="D211" i="1"/>
  <c r="D212" i="1"/>
  <c r="D213" i="1"/>
  <c r="D214" i="1"/>
  <c r="D217" i="1"/>
  <c r="D218" i="1"/>
  <c r="D219" i="1"/>
  <c r="D220" i="1"/>
  <c r="D221" i="1"/>
  <c r="D222" i="1"/>
  <c r="D223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41" i="1"/>
  <c r="D242" i="1"/>
  <c r="D245" i="1"/>
  <c r="D247" i="1"/>
  <c r="D248" i="1"/>
  <c r="D249" i="1"/>
  <c r="D250" i="1"/>
  <c r="D251" i="1"/>
  <c r="D254" i="1"/>
  <c r="D255" i="1"/>
  <c r="D256" i="1"/>
  <c r="D257" i="1"/>
  <c r="D258" i="1"/>
  <c r="D259" i="1"/>
  <c r="D261" i="1"/>
  <c r="D262" i="1"/>
  <c r="D263" i="1"/>
  <c r="D264" i="1"/>
  <c r="D265" i="1"/>
  <c r="D266" i="1"/>
  <c r="D267" i="1"/>
  <c r="D270" i="1"/>
  <c r="D271" i="1"/>
  <c r="D272" i="1"/>
  <c r="D273" i="1"/>
  <c r="D274" i="1"/>
  <c r="D275" i="1"/>
  <c r="D276" i="1"/>
  <c r="D277" i="1"/>
  <c r="D278" i="1"/>
  <c r="D279" i="1"/>
  <c r="D280" i="1"/>
  <c r="D282" i="1"/>
  <c r="D284" i="1"/>
  <c r="D285" i="1"/>
  <c r="D287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20" i="1"/>
  <c r="D322" i="1"/>
  <c r="D324" i="1"/>
  <c r="D325" i="1"/>
  <c r="D326" i="1"/>
  <c r="D327" i="1"/>
  <c r="D328" i="1"/>
  <c r="D329" i="1"/>
  <c r="D331" i="1"/>
  <c r="D332" i="1"/>
  <c r="D333" i="1"/>
  <c r="D335" i="1"/>
  <c r="D2" i="1"/>
  <c r="D28" i="1"/>
  <c r="D42" i="1"/>
  <c r="D47" i="1"/>
  <c r="D49" i="1"/>
  <c r="D55" i="1"/>
  <c r="D62" i="1"/>
  <c r="D71" i="1"/>
  <c r="D76" i="1"/>
  <c r="D92" i="1"/>
  <c r="D104" i="1"/>
  <c r="D111" i="1"/>
  <c r="D118" i="1"/>
  <c r="D122" i="1"/>
  <c r="D159" i="1"/>
  <c r="D166" i="1"/>
  <c r="D181" i="1"/>
  <c r="D207" i="1"/>
  <c r="D215" i="1"/>
  <c r="D239" i="1"/>
  <c r="D244" i="1"/>
  <c r="D269" i="1"/>
  <c r="D281" i="1"/>
  <c r="D318" i="1"/>
  <c r="D334" i="1"/>
  <c r="D5" i="1"/>
  <c r="D14" i="1"/>
  <c r="D29" i="1"/>
  <c r="D36" i="1"/>
  <c r="D46" i="1"/>
  <c r="D50" i="1"/>
  <c r="D54" i="1"/>
  <c r="D56" i="1"/>
  <c r="D73" i="1"/>
  <c r="D119" i="1"/>
  <c r="D133" i="1"/>
  <c r="D143" i="1"/>
  <c r="D164" i="1"/>
  <c r="D208" i="1"/>
  <c r="D216" i="1"/>
  <c r="D224" i="1"/>
  <c r="D240" i="1"/>
  <c r="D243" i="1"/>
  <c r="D246" i="1"/>
  <c r="D253" i="1"/>
  <c r="D268" i="1"/>
  <c r="D283" i="1"/>
  <c r="D286" i="1"/>
  <c r="D289" i="1"/>
  <c r="D323" i="1"/>
  <c r="D330" i="1"/>
  <c r="D12" i="1"/>
  <c r="D19" i="1"/>
  <c r="D21" i="1"/>
  <c r="D60" i="1"/>
  <c r="D102" i="1"/>
  <c r="D107" i="1"/>
  <c r="D113" i="1"/>
  <c r="D120" i="1"/>
  <c r="D124" i="1"/>
  <c r="D125" i="1"/>
  <c r="D128" i="1"/>
  <c r="D137" i="1"/>
  <c r="D180" i="1"/>
  <c r="D183" i="1"/>
  <c r="D184" i="1"/>
  <c r="D199" i="1"/>
  <c r="D209" i="1"/>
  <c r="D238" i="1"/>
  <c r="D252" i="1"/>
  <c r="D260" i="1"/>
  <c r="D288" i="1"/>
  <c r="D319" i="1"/>
  <c r="D321" i="1"/>
  <c r="E3" i="1"/>
  <c r="E4" i="1"/>
  <c r="E6" i="1"/>
  <c r="E7" i="1"/>
  <c r="E8" i="1"/>
  <c r="E9" i="1"/>
  <c r="E10" i="1"/>
  <c r="E11" i="1"/>
  <c r="E13" i="1"/>
  <c r="E15" i="1"/>
  <c r="E16" i="1"/>
  <c r="E17" i="1"/>
  <c r="E18" i="1"/>
  <c r="E20" i="1"/>
  <c r="E22" i="1"/>
  <c r="E23" i="1"/>
  <c r="E24" i="1"/>
  <c r="E25" i="1"/>
  <c r="E26" i="1"/>
  <c r="E27" i="1"/>
  <c r="E30" i="1"/>
  <c r="E31" i="1"/>
  <c r="E32" i="1"/>
  <c r="E33" i="1"/>
  <c r="E34" i="1"/>
  <c r="E35" i="1"/>
  <c r="E37" i="1"/>
  <c r="E38" i="1"/>
  <c r="E39" i="1"/>
  <c r="E40" i="1"/>
  <c r="E41" i="1"/>
  <c r="E43" i="1"/>
  <c r="E44" i="1"/>
  <c r="E45" i="1"/>
  <c r="E48" i="1"/>
  <c r="E51" i="1"/>
  <c r="E52" i="1"/>
  <c r="E53" i="1"/>
  <c r="E57" i="1"/>
  <c r="E58" i="1"/>
  <c r="E59" i="1"/>
  <c r="E61" i="1"/>
  <c r="E63" i="1"/>
  <c r="E64" i="1"/>
  <c r="E65" i="1"/>
  <c r="E66" i="1"/>
  <c r="E67" i="1"/>
  <c r="E68" i="1"/>
  <c r="E69" i="1"/>
  <c r="E70" i="1"/>
  <c r="E72" i="1"/>
  <c r="E74" i="1"/>
  <c r="E75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3" i="1"/>
  <c r="E94" i="1"/>
  <c r="E95" i="1"/>
  <c r="E96" i="1"/>
  <c r="E97" i="1"/>
  <c r="E98" i="1"/>
  <c r="E99" i="1"/>
  <c r="E100" i="1"/>
  <c r="E101" i="1"/>
  <c r="E103" i="1"/>
  <c r="E105" i="1"/>
  <c r="E106" i="1"/>
  <c r="E108" i="1"/>
  <c r="E109" i="1"/>
  <c r="E110" i="1"/>
  <c r="E112" i="1"/>
  <c r="E114" i="1"/>
  <c r="E115" i="1"/>
  <c r="E116" i="1"/>
  <c r="E117" i="1"/>
  <c r="E121" i="1"/>
  <c r="E123" i="1"/>
  <c r="E126" i="1"/>
  <c r="E127" i="1"/>
  <c r="E129" i="1"/>
  <c r="E130" i="1"/>
  <c r="E131" i="1"/>
  <c r="E132" i="1"/>
  <c r="E134" i="1"/>
  <c r="E135" i="1"/>
  <c r="E136" i="1"/>
  <c r="E138" i="1"/>
  <c r="E139" i="1"/>
  <c r="E140" i="1"/>
  <c r="E141" i="1"/>
  <c r="E142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60" i="1"/>
  <c r="E161" i="1"/>
  <c r="E162" i="1"/>
  <c r="E163" i="1"/>
  <c r="E165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2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200" i="1"/>
  <c r="E201" i="1"/>
  <c r="E202" i="1"/>
  <c r="E203" i="1"/>
  <c r="E204" i="1"/>
  <c r="E205" i="1"/>
  <c r="E206" i="1"/>
  <c r="E210" i="1"/>
  <c r="E211" i="1"/>
  <c r="E212" i="1"/>
  <c r="E213" i="1"/>
  <c r="E214" i="1"/>
  <c r="E217" i="1"/>
  <c r="E218" i="1"/>
  <c r="E219" i="1"/>
  <c r="E220" i="1"/>
  <c r="E221" i="1"/>
  <c r="E222" i="1"/>
  <c r="E223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41" i="1"/>
  <c r="E242" i="1"/>
  <c r="E245" i="1"/>
  <c r="E247" i="1"/>
  <c r="E248" i="1"/>
  <c r="E249" i="1"/>
  <c r="E250" i="1"/>
  <c r="E251" i="1"/>
  <c r="E254" i="1"/>
  <c r="E255" i="1"/>
  <c r="E256" i="1"/>
  <c r="E257" i="1"/>
  <c r="E258" i="1"/>
  <c r="E259" i="1"/>
  <c r="E261" i="1"/>
  <c r="E262" i="1"/>
  <c r="E263" i="1"/>
  <c r="E264" i="1"/>
  <c r="E265" i="1"/>
  <c r="E266" i="1"/>
  <c r="E267" i="1"/>
  <c r="E270" i="1"/>
  <c r="E271" i="1"/>
  <c r="E272" i="1"/>
  <c r="E273" i="1"/>
  <c r="E274" i="1"/>
  <c r="E275" i="1"/>
  <c r="E276" i="1"/>
  <c r="E277" i="1"/>
  <c r="E278" i="1"/>
  <c r="E279" i="1"/>
  <c r="E280" i="1"/>
  <c r="E282" i="1"/>
  <c r="E284" i="1"/>
  <c r="E285" i="1"/>
  <c r="E287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20" i="1"/>
  <c r="E322" i="1"/>
  <c r="E324" i="1"/>
  <c r="E325" i="1"/>
  <c r="E326" i="1"/>
  <c r="E327" i="1"/>
  <c r="E328" i="1"/>
  <c r="E329" i="1"/>
  <c r="E331" i="1"/>
  <c r="E332" i="1"/>
  <c r="E333" i="1"/>
  <c r="E335" i="1"/>
  <c r="E2" i="1"/>
  <c r="E28" i="1"/>
  <c r="E42" i="1"/>
  <c r="E47" i="1"/>
  <c r="E49" i="1"/>
  <c r="E55" i="1"/>
  <c r="E62" i="1"/>
  <c r="E71" i="1"/>
  <c r="E76" i="1"/>
  <c r="E92" i="1"/>
  <c r="E104" i="1"/>
  <c r="E111" i="1"/>
  <c r="E118" i="1"/>
  <c r="E122" i="1"/>
  <c r="E159" i="1"/>
  <c r="E166" i="1"/>
  <c r="E181" i="1"/>
  <c r="E207" i="1"/>
  <c r="E215" i="1"/>
  <c r="E239" i="1"/>
  <c r="E244" i="1"/>
  <c r="E269" i="1"/>
  <c r="E281" i="1"/>
  <c r="E318" i="1"/>
  <c r="E334" i="1"/>
  <c r="E5" i="1"/>
  <c r="E14" i="1"/>
  <c r="E29" i="1"/>
  <c r="E36" i="1"/>
  <c r="E46" i="1"/>
  <c r="E50" i="1"/>
  <c r="E54" i="1"/>
  <c r="E56" i="1"/>
  <c r="E73" i="1"/>
  <c r="E119" i="1"/>
  <c r="E133" i="1"/>
  <c r="E143" i="1"/>
  <c r="E164" i="1"/>
  <c r="E208" i="1"/>
  <c r="E216" i="1"/>
  <c r="E224" i="1"/>
  <c r="E240" i="1"/>
  <c r="E243" i="1"/>
  <c r="E246" i="1"/>
  <c r="E253" i="1"/>
  <c r="E268" i="1"/>
  <c r="E283" i="1"/>
  <c r="E286" i="1"/>
  <c r="E289" i="1"/>
  <c r="E323" i="1"/>
  <c r="E330" i="1"/>
  <c r="E12" i="1"/>
  <c r="E19" i="1"/>
  <c r="E21" i="1"/>
  <c r="E60" i="1"/>
  <c r="E102" i="1"/>
  <c r="E107" i="1"/>
  <c r="E113" i="1"/>
  <c r="E120" i="1"/>
  <c r="E124" i="1"/>
  <c r="E125" i="1"/>
  <c r="E128" i="1"/>
  <c r="E137" i="1"/>
  <c r="E180" i="1"/>
  <c r="E183" i="1"/>
  <c r="E184" i="1"/>
  <c r="E199" i="1"/>
  <c r="E209" i="1"/>
  <c r="E238" i="1"/>
  <c r="E252" i="1"/>
  <c r="E260" i="1"/>
  <c r="E288" i="1"/>
  <c r="E319" i="1"/>
  <c r="E321" i="1"/>
  <c r="C3" i="1"/>
  <c r="C4" i="1"/>
  <c r="C6" i="1"/>
  <c r="C7" i="1"/>
  <c r="C8" i="1"/>
  <c r="C9" i="1"/>
  <c r="C10" i="1"/>
  <c r="C11" i="1"/>
  <c r="C13" i="1"/>
  <c r="C15" i="1"/>
  <c r="C16" i="1"/>
  <c r="C17" i="1"/>
  <c r="C18" i="1"/>
  <c r="C20" i="1"/>
  <c r="C22" i="1"/>
  <c r="C23" i="1"/>
  <c r="C24" i="1"/>
  <c r="C25" i="1"/>
  <c r="C26" i="1"/>
  <c r="C27" i="1"/>
  <c r="C30" i="1"/>
  <c r="C31" i="1"/>
  <c r="C32" i="1"/>
  <c r="C33" i="1"/>
  <c r="C34" i="1"/>
  <c r="C35" i="1"/>
  <c r="C37" i="1"/>
  <c r="C38" i="1"/>
  <c r="C39" i="1"/>
  <c r="C40" i="1"/>
  <c r="C41" i="1"/>
  <c r="C43" i="1"/>
  <c r="C44" i="1"/>
  <c r="C45" i="1"/>
  <c r="C48" i="1"/>
  <c r="C51" i="1"/>
  <c r="C52" i="1"/>
  <c r="C53" i="1"/>
  <c r="C57" i="1"/>
  <c r="C58" i="1"/>
  <c r="C59" i="1"/>
  <c r="C61" i="1"/>
  <c r="C63" i="1"/>
  <c r="C64" i="1"/>
  <c r="C65" i="1"/>
  <c r="C66" i="1"/>
  <c r="C67" i="1"/>
  <c r="C68" i="1"/>
  <c r="C69" i="1"/>
  <c r="C70" i="1"/>
  <c r="C72" i="1"/>
  <c r="C74" i="1"/>
  <c r="C75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3" i="1"/>
  <c r="C94" i="1"/>
  <c r="C95" i="1"/>
  <c r="C96" i="1"/>
  <c r="C97" i="1"/>
  <c r="C98" i="1"/>
  <c r="C99" i="1"/>
  <c r="C100" i="1"/>
  <c r="C101" i="1"/>
  <c r="C103" i="1"/>
  <c r="C105" i="1"/>
  <c r="C106" i="1"/>
  <c r="C108" i="1"/>
  <c r="C109" i="1"/>
  <c r="C110" i="1"/>
  <c r="C112" i="1"/>
  <c r="C114" i="1"/>
  <c r="C115" i="1"/>
  <c r="C116" i="1"/>
  <c r="C117" i="1"/>
  <c r="C121" i="1"/>
  <c r="C123" i="1"/>
  <c r="C126" i="1"/>
  <c r="C127" i="1"/>
  <c r="C129" i="1"/>
  <c r="C130" i="1"/>
  <c r="C131" i="1"/>
  <c r="C132" i="1"/>
  <c r="C134" i="1"/>
  <c r="C135" i="1"/>
  <c r="C136" i="1"/>
  <c r="C138" i="1"/>
  <c r="C139" i="1"/>
  <c r="C140" i="1"/>
  <c r="C141" i="1"/>
  <c r="C142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60" i="1"/>
  <c r="C161" i="1"/>
  <c r="C162" i="1"/>
  <c r="C163" i="1"/>
  <c r="C165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2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200" i="1"/>
  <c r="C201" i="1"/>
  <c r="C202" i="1"/>
  <c r="C203" i="1"/>
  <c r="C204" i="1"/>
  <c r="C205" i="1"/>
  <c r="C206" i="1"/>
  <c r="C210" i="1"/>
  <c r="C211" i="1"/>
  <c r="C212" i="1"/>
  <c r="C213" i="1"/>
  <c r="C214" i="1"/>
  <c r="C217" i="1"/>
  <c r="C218" i="1"/>
  <c r="C219" i="1"/>
  <c r="C220" i="1"/>
  <c r="C221" i="1"/>
  <c r="C222" i="1"/>
  <c r="C223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41" i="1"/>
  <c r="C242" i="1"/>
  <c r="C245" i="1"/>
  <c r="C247" i="1"/>
  <c r="C248" i="1"/>
  <c r="C249" i="1"/>
  <c r="C250" i="1"/>
  <c r="C251" i="1"/>
  <c r="C254" i="1"/>
  <c r="C255" i="1"/>
  <c r="C256" i="1"/>
  <c r="C257" i="1"/>
  <c r="C258" i="1"/>
  <c r="C259" i="1"/>
  <c r="C261" i="1"/>
  <c r="C262" i="1"/>
  <c r="C263" i="1"/>
  <c r="C264" i="1"/>
  <c r="C265" i="1"/>
  <c r="C266" i="1"/>
  <c r="C267" i="1"/>
  <c r="C270" i="1"/>
  <c r="C271" i="1"/>
  <c r="C272" i="1"/>
  <c r="C273" i="1"/>
  <c r="C274" i="1"/>
  <c r="C275" i="1"/>
  <c r="C276" i="1"/>
  <c r="C277" i="1"/>
  <c r="C278" i="1"/>
  <c r="C279" i="1"/>
  <c r="C280" i="1"/>
  <c r="C282" i="1"/>
  <c r="C284" i="1"/>
  <c r="C285" i="1"/>
  <c r="C287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20" i="1"/>
  <c r="C322" i="1"/>
  <c r="C324" i="1"/>
  <c r="C325" i="1"/>
  <c r="C326" i="1"/>
  <c r="C327" i="1"/>
  <c r="C328" i="1"/>
  <c r="C329" i="1"/>
  <c r="C331" i="1"/>
  <c r="C332" i="1"/>
  <c r="C333" i="1"/>
  <c r="C335" i="1"/>
  <c r="C2" i="1"/>
  <c r="C28" i="1"/>
  <c r="C42" i="1"/>
  <c r="C47" i="1"/>
  <c r="C49" i="1"/>
  <c r="C55" i="1"/>
  <c r="C62" i="1"/>
  <c r="C71" i="1"/>
  <c r="C76" i="1"/>
  <c r="C92" i="1"/>
  <c r="C104" i="1"/>
  <c r="C111" i="1"/>
  <c r="C118" i="1"/>
  <c r="C122" i="1"/>
  <c r="C159" i="1"/>
  <c r="C166" i="1"/>
  <c r="C181" i="1"/>
  <c r="C207" i="1"/>
  <c r="C215" i="1"/>
  <c r="C239" i="1"/>
  <c r="C244" i="1"/>
  <c r="C269" i="1"/>
  <c r="C281" i="1"/>
  <c r="C318" i="1"/>
  <c r="C334" i="1"/>
  <c r="C5" i="1"/>
  <c r="C14" i="1"/>
  <c r="C29" i="1"/>
  <c r="C36" i="1"/>
  <c r="C46" i="1"/>
  <c r="C50" i="1"/>
  <c r="C54" i="1"/>
  <c r="C56" i="1"/>
  <c r="C73" i="1"/>
  <c r="C119" i="1"/>
  <c r="C133" i="1"/>
  <c r="C143" i="1"/>
  <c r="C164" i="1"/>
  <c r="C208" i="1"/>
  <c r="C216" i="1"/>
  <c r="C224" i="1"/>
  <c r="C240" i="1"/>
  <c r="C243" i="1"/>
  <c r="C246" i="1"/>
  <c r="C253" i="1"/>
  <c r="C268" i="1"/>
  <c r="C283" i="1"/>
  <c r="C286" i="1"/>
  <c r="C289" i="1"/>
  <c r="C323" i="1"/>
  <c r="C330" i="1"/>
  <c r="C12" i="1"/>
  <c r="C19" i="1"/>
  <c r="C21" i="1"/>
  <c r="C60" i="1"/>
  <c r="C102" i="1"/>
  <c r="C107" i="1"/>
  <c r="C113" i="1"/>
  <c r="C120" i="1"/>
  <c r="C124" i="1"/>
  <c r="C125" i="1"/>
  <c r="C128" i="1"/>
  <c r="C137" i="1"/>
  <c r="C180" i="1"/>
  <c r="C183" i="1"/>
  <c r="C184" i="1"/>
  <c r="C199" i="1"/>
  <c r="C209" i="1"/>
  <c r="C238" i="1"/>
  <c r="C252" i="1"/>
  <c r="C260" i="1"/>
  <c r="C288" i="1"/>
  <c r="C319" i="1"/>
  <c r="C321" i="1"/>
  <c r="F3" i="1"/>
  <c r="F4" i="1"/>
  <c r="F6" i="1"/>
  <c r="F7" i="1"/>
  <c r="F8" i="1"/>
  <c r="F9" i="1"/>
  <c r="F10" i="1"/>
  <c r="F11" i="1"/>
  <c r="F13" i="1"/>
  <c r="F15" i="1"/>
  <c r="F16" i="1"/>
  <c r="F17" i="1"/>
  <c r="F18" i="1"/>
  <c r="F20" i="1"/>
  <c r="F22" i="1"/>
  <c r="F23" i="1"/>
  <c r="F24" i="1"/>
  <c r="F25" i="1"/>
  <c r="F26" i="1"/>
  <c r="F27" i="1"/>
  <c r="F30" i="1"/>
  <c r="F31" i="1"/>
  <c r="F32" i="1"/>
  <c r="F33" i="1"/>
  <c r="F34" i="1"/>
  <c r="F35" i="1"/>
  <c r="F37" i="1"/>
  <c r="F38" i="1"/>
  <c r="F39" i="1"/>
  <c r="F40" i="1"/>
  <c r="F41" i="1"/>
  <c r="F43" i="1"/>
  <c r="F44" i="1"/>
  <c r="F45" i="1"/>
  <c r="F48" i="1"/>
  <c r="F51" i="1"/>
  <c r="F52" i="1"/>
  <c r="F53" i="1"/>
  <c r="F57" i="1"/>
  <c r="F58" i="1"/>
  <c r="F59" i="1"/>
  <c r="F61" i="1"/>
  <c r="F63" i="1"/>
  <c r="F64" i="1"/>
  <c r="F65" i="1"/>
  <c r="F66" i="1"/>
  <c r="F67" i="1"/>
  <c r="F68" i="1"/>
  <c r="F69" i="1"/>
  <c r="F70" i="1"/>
  <c r="F72" i="1"/>
  <c r="F74" i="1"/>
  <c r="F75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3" i="1"/>
  <c r="F94" i="1"/>
  <c r="F95" i="1"/>
  <c r="F96" i="1"/>
  <c r="F97" i="1"/>
  <c r="F98" i="1"/>
  <c r="F99" i="1"/>
  <c r="F100" i="1"/>
  <c r="F101" i="1"/>
  <c r="F103" i="1"/>
  <c r="F105" i="1"/>
  <c r="F106" i="1"/>
  <c r="F108" i="1"/>
  <c r="F109" i="1"/>
  <c r="F110" i="1"/>
  <c r="F112" i="1"/>
  <c r="F114" i="1"/>
  <c r="F115" i="1"/>
  <c r="F116" i="1"/>
  <c r="F117" i="1"/>
  <c r="F121" i="1"/>
  <c r="F123" i="1"/>
  <c r="F126" i="1"/>
  <c r="F127" i="1"/>
  <c r="F129" i="1"/>
  <c r="F130" i="1"/>
  <c r="F131" i="1"/>
  <c r="F132" i="1"/>
  <c r="F134" i="1"/>
  <c r="F135" i="1"/>
  <c r="F136" i="1"/>
  <c r="F138" i="1"/>
  <c r="F139" i="1"/>
  <c r="F140" i="1"/>
  <c r="F141" i="1"/>
  <c r="F142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60" i="1"/>
  <c r="F161" i="1"/>
  <c r="F162" i="1"/>
  <c r="F163" i="1"/>
  <c r="F165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2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200" i="1"/>
  <c r="F201" i="1"/>
  <c r="F202" i="1"/>
  <c r="F203" i="1"/>
  <c r="F204" i="1"/>
  <c r="F205" i="1"/>
  <c r="F206" i="1"/>
  <c r="F210" i="1"/>
  <c r="F211" i="1"/>
  <c r="F212" i="1"/>
  <c r="F213" i="1"/>
  <c r="F214" i="1"/>
  <c r="F217" i="1"/>
  <c r="F218" i="1"/>
  <c r="F219" i="1"/>
  <c r="F220" i="1"/>
  <c r="F221" i="1"/>
  <c r="F222" i="1"/>
  <c r="F223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41" i="1"/>
  <c r="F242" i="1"/>
  <c r="F245" i="1"/>
  <c r="F247" i="1"/>
  <c r="F248" i="1"/>
  <c r="F249" i="1"/>
  <c r="F250" i="1"/>
  <c r="F251" i="1"/>
  <c r="F254" i="1"/>
  <c r="F255" i="1"/>
  <c r="F256" i="1"/>
  <c r="F257" i="1"/>
  <c r="F258" i="1"/>
  <c r="F259" i="1"/>
  <c r="F261" i="1"/>
  <c r="F262" i="1"/>
  <c r="F263" i="1"/>
  <c r="F264" i="1"/>
  <c r="F265" i="1"/>
  <c r="F266" i="1"/>
  <c r="F267" i="1"/>
  <c r="F270" i="1"/>
  <c r="F271" i="1"/>
  <c r="F272" i="1"/>
  <c r="F273" i="1"/>
  <c r="F274" i="1"/>
  <c r="F275" i="1"/>
  <c r="F276" i="1"/>
  <c r="F277" i="1"/>
  <c r="F278" i="1"/>
  <c r="F279" i="1"/>
  <c r="F280" i="1"/>
  <c r="F282" i="1"/>
  <c r="F284" i="1"/>
  <c r="F285" i="1"/>
  <c r="F287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20" i="1"/>
  <c r="F322" i="1"/>
  <c r="F324" i="1"/>
  <c r="F325" i="1"/>
  <c r="F326" i="1"/>
  <c r="F327" i="1"/>
  <c r="F328" i="1"/>
  <c r="F329" i="1"/>
  <c r="F331" i="1"/>
  <c r="F332" i="1"/>
  <c r="F333" i="1"/>
  <c r="F335" i="1"/>
  <c r="F2" i="1"/>
  <c r="F28" i="1"/>
  <c r="F42" i="1"/>
  <c r="F47" i="1"/>
  <c r="F49" i="1"/>
  <c r="F55" i="1"/>
  <c r="F62" i="1"/>
  <c r="F71" i="1"/>
  <c r="F76" i="1"/>
  <c r="F92" i="1"/>
  <c r="F104" i="1"/>
  <c r="F111" i="1"/>
  <c r="F118" i="1"/>
  <c r="F122" i="1"/>
  <c r="F159" i="1"/>
  <c r="F166" i="1"/>
  <c r="F181" i="1"/>
  <c r="F207" i="1"/>
  <c r="F215" i="1"/>
  <c r="F239" i="1"/>
  <c r="F244" i="1"/>
  <c r="F269" i="1"/>
  <c r="F281" i="1"/>
  <c r="F318" i="1"/>
  <c r="F334" i="1"/>
  <c r="F5" i="1"/>
  <c r="F14" i="1"/>
  <c r="F29" i="1"/>
  <c r="F36" i="1"/>
  <c r="F46" i="1"/>
  <c r="F50" i="1"/>
  <c r="F54" i="1"/>
  <c r="F56" i="1"/>
  <c r="F73" i="1"/>
  <c r="F119" i="1"/>
  <c r="F133" i="1"/>
  <c r="F143" i="1"/>
  <c r="F164" i="1"/>
  <c r="F208" i="1"/>
  <c r="F216" i="1"/>
  <c r="F224" i="1"/>
  <c r="F240" i="1"/>
  <c r="F243" i="1"/>
  <c r="F246" i="1"/>
  <c r="F253" i="1"/>
  <c r="F268" i="1"/>
  <c r="F283" i="1"/>
  <c r="F286" i="1"/>
  <c r="F289" i="1"/>
  <c r="F323" i="1"/>
  <c r="F330" i="1"/>
  <c r="F12" i="1"/>
  <c r="F19" i="1"/>
  <c r="F21" i="1"/>
  <c r="F60" i="1"/>
  <c r="F102" i="1"/>
  <c r="F107" i="1"/>
  <c r="F113" i="1"/>
  <c r="F120" i="1"/>
  <c r="F124" i="1"/>
  <c r="F125" i="1"/>
  <c r="F128" i="1"/>
  <c r="F137" i="1"/>
  <c r="F180" i="1"/>
  <c r="F183" i="1"/>
  <c r="F184" i="1"/>
  <c r="F199" i="1"/>
  <c r="F209" i="1"/>
  <c r="F238" i="1"/>
  <c r="F252" i="1"/>
  <c r="F260" i="1"/>
  <c r="F288" i="1"/>
  <c r="F319" i="1"/>
  <c r="F321" i="1"/>
  <c r="G3" i="1"/>
  <c r="G4" i="1"/>
  <c r="G6" i="1"/>
  <c r="G7" i="1"/>
  <c r="G8" i="1"/>
  <c r="G9" i="1"/>
  <c r="G10" i="1"/>
  <c r="G11" i="1"/>
  <c r="G13" i="1"/>
  <c r="G15" i="1"/>
  <c r="G16" i="1"/>
  <c r="G17" i="1"/>
  <c r="G18" i="1"/>
  <c r="G20" i="1"/>
  <c r="G22" i="1"/>
  <c r="G23" i="1"/>
  <c r="G24" i="1"/>
  <c r="G25" i="1"/>
  <c r="G26" i="1"/>
  <c r="G27" i="1"/>
  <c r="G30" i="1"/>
  <c r="G31" i="1"/>
  <c r="G32" i="1"/>
  <c r="G33" i="1"/>
  <c r="G34" i="1"/>
  <c r="G35" i="1"/>
  <c r="G37" i="1"/>
  <c r="G38" i="1"/>
  <c r="G39" i="1"/>
  <c r="G40" i="1"/>
  <c r="G41" i="1"/>
  <c r="G43" i="1"/>
  <c r="G44" i="1"/>
  <c r="G45" i="1"/>
  <c r="G48" i="1"/>
  <c r="G51" i="1"/>
  <c r="G52" i="1"/>
  <c r="G53" i="1"/>
  <c r="G57" i="1"/>
  <c r="G58" i="1"/>
  <c r="G59" i="1"/>
  <c r="G61" i="1"/>
  <c r="G63" i="1"/>
  <c r="G64" i="1"/>
  <c r="G65" i="1"/>
  <c r="G66" i="1"/>
  <c r="G67" i="1"/>
  <c r="G68" i="1"/>
  <c r="G69" i="1"/>
  <c r="G70" i="1"/>
  <c r="G72" i="1"/>
  <c r="G74" i="1"/>
  <c r="G75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3" i="1"/>
  <c r="G94" i="1"/>
  <c r="G95" i="1"/>
  <c r="G96" i="1"/>
  <c r="G97" i="1"/>
  <c r="G98" i="1"/>
  <c r="G99" i="1"/>
  <c r="G100" i="1"/>
  <c r="G101" i="1"/>
  <c r="G103" i="1"/>
  <c r="G105" i="1"/>
  <c r="G106" i="1"/>
  <c r="G108" i="1"/>
  <c r="G109" i="1"/>
  <c r="G110" i="1"/>
  <c r="G112" i="1"/>
  <c r="G114" i="1"/>
  <c r="G115" i="1"/>
  <c r="G116" i="1"/>
  <c r="G117" i="1"/>
  <c r="G121" i="1"/>
  <c r="G123" i="1"/>
  <c r="G126" i="1"/>
  <c r="G127" i="1"/>
  <c r="G129" i="1"/>
  <c r="G130" i="1"/>
  <c r="G131" i="1"/>
  <c r="G132" i="1"/>
  <c r="G134" i="1"/>
  <c r="G135" i="1"/>
  <c r="G136" i="1"/>
  <c r="G138" i="1"/>
  <c r="G139" i="1"/>
  <c r="G140" i="1"/>
  <c r="G141" i="1"/>
  <c r="G142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60" i="1"/>
  <c r="G161" i="1"/>
  <c r="G162" i="1"/>
  <c r="G163" i="1"/>
  <c r="G165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2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200" i="1"/>
  <c r="G201" i="1"/>
  <c r="G202" i="1"/>
  <c r="G203" i="1"/>
  <c r="G204" i="1"/>
  <c r="G205" i="1"/>
  <c r="G206" i="1"/>
  <c r="G210" i="1"/>
  <c r="G211" i="1"/>
  <c r="G212" i="1"/>
  <c r="G213" i="1"/>
  <c r="G214" i="1"/>
  <c r="G217" i="1"/>
  <c r="G218" i="1"/>
  <c r="G219" i="1"/>
  <c r="G220" i="1"/>
  <c r="G221" i="1"/>
  <c r="G222" i="1"/>
  <c r="G223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1" i="1"/>
  <c r="G242" i="1"/>
  <c r="G245" i="1"/>
  <c r="G247" i="1"/>
  <c r="G248" i="1"/>
  <c r="G249" i="1"/>
  <c r="G250" i="1"/>
  <c r="G251" i="1"/>
  <c r="G254" i="1"/>
  <c r="G255" i="1"/>
  <c r="G256" i="1"/>
  <c r="G257" i="1"/>
  <c r="G258" i="1"/>
  <c r="G259" i="1"/>
  <c r="G261" i="1"/>
  <c r="G262" i="1"/>
  <c r="G263" i="1"/>
  <c r="G264" i="1"/>
  <c r="G265" i="1"/>
  <c r="G266" i="1"/>
  <c r="G267" i="1"/>
  <c r="G270" i="1"/>
  <c r="G271" i="1"/>
  <c r="G272" i="1"/>
  <c r="G273" i="1"/>
  <c r="G274" i="1"/>
  <c r="G275" i="1"/>
  <c r="G276" i="1"/>
  <c r="G277" i="1"/>
  <c r="G278" i="1"/>
  <c r="G279" i="1"/>
  <c r="G280" i="1"/>
  <c r="G282" i="1"/>
  <c r="G284" i="1"/>
  <c r="G285" i="1"/>
  <c r="G287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20" i="1"/>
  <c r="G322" i="1"/>
  <c r="G324" i="1"/>
  <c r="G325" i="1"/>
  <c r="G326" i="1"/>
  <c r="G327" i="1"/>
  <c r="G328" i="1"/>
  <c r="G329" i="1"/>
  <c r="G331" i="1"/>
  <c r="G332" i="1"/>
  <c r="G333" i="1"/>
  <c r="G335" i="1"/>
  <c r="G2" i="1"/>
  <c r="G28" i="1"/>
  <c r="G42" i="1"/>
  <c r="G47" i="1"/>
  <c r="G49" i="1"/>
  <c r="G55" i="1"/>
  <c r="G62" i="1"/>
  <c r="G71" i="1"/>
  <c r="G76" i="1"/>
  <c r="G92" i="1"/>
  <c r="G104" i="1"/>
  <c r="G111" i="1"/>
  <c r="G118" i="1"/>
  <c r="G122" i="1"/>
  <c r="G159" i="1"/>
  <c r="G166" i="1"/>
  <c r="G181" i="1"/>
  <c r="G207" i="1"/>
  <c r="G215" i="1"/>
  <c r="G239" i="1"/>
  <c r="G244" i="1"/>
  <c r="G269" i="1"/>
  <c r="G281" i="1"/>
  <c r="G318" i="1"/>
  <c r="G334" i="1"/>
  <c r="G5" i="1"/>
  <c r="G14" i="1"/>
  <c r="G29" i="1"/>
  <c r="G36" i="1"/>
  <c r="G46" i="1"/>
  <c r="G50" i="1"/>
  <c r="G54" i="1"/>
  <c r="G56" i="1"/>
  <c r="G73" i="1"/>
  <c r="G119" i="1"/>
  <c r="G133" i="1"/>
  <c r="G143" i="1"/>
  <c r="G164" i="1"/>
  <c r="G208" i="1"/>
  <c r="G216" i="1"/>
  <c r="G224" i="1"/>
  <c r="G240" i="1"/>
  <c r="G243" i="1"/>
  <c r="G246" i="1"/>
  <c r="G253" i="1"/>
  <c r="G268" i="1"/>
  <c r="G283" i="1"/>
  <c r="G286" i="1"/>
  <c r="G289" i="1"/>
  <c r="G323" i="1"/>
  <c r="G330" i="1"/>
  <c r="G12" i="1"/>
  <c r="G19" i="1"/>
  <c r="G21" i="1"/>
  <c r="G60" i="1"/>
  <c r="G102" i="1"/>
  <c r="G107" i="1"/>
  <c r="G113" i="1"/>
  <c r="G120" i="1"/>
  <c r="G124" i="1"/>
  <c r="G125" i="1"/>
  <c r="G128" i="1"/>
  <c r="G137" i="1"/>
  <c r="G180" i="1"/>
  <c r="G183" i="1"/>
  <c r="G184" i="1"/>
  <c r="G199" i="1"/>
  <c r="G209" i="1"/>
  <c r="G238" i="1"/>
  <c r="G252" i="1"/>
  <c r="G260" i="1"/>
  <c r="G288" i="1"/>
  <c r="G319" i="1"/>
  <c r="G321" i="1"/>
  <c r="H12" i="1"/>
  <c r="H19" i="1"/>
  <c r="H21" i="1"/>
  <c r="H60" i="1"/>
  <c r="H102" i="1"/>
  <c r="H107" i="1"/>
  <c r="H113" i="1"/>
  <c r="H120" i="1"/>
  <c r="H124" i="1"/>
  <c r="H125" i="1"/>
  <c r="H128" i="1"/>
  <c r="H137" i="1"/>
  <c r="H180" i="1"/>
  <c r="H183" i="1"/>
  <c r="H184" i="1"/>
  <c r="H199" i="1"/>
  <c r="H209" i="1"/>
  <c r="H238" i="1"/>
  <c r="H252" i="1"/>
  <c r="H260" i="1"/>
  <c r="H288" i="1"/>
  <c r="H319" i="1"/>
  <c r="H321" i="1"/>
  <c r="I12" i="1"/>
  <c r="I19" i="1"/>
  <c r="I21" i="1"/>
  <c r="I60" i="1"/>
  <c r="I102" i="1"/>
  <c r="I107" i="1"/>
  <c r="I113" i="1"/>
  <c r="I120" i="1"/>
  <c r="I124" i="1"/>
  <c r="I125" i="1"/>
  <c r="I128" i="1"/>
  <c r="I137" i="1"/>
  <c r="I180" i="1"/>
  <c r="I183" i="1"/>
  <c r="I184" i="1"/>
  <c r="I199" i="1"/>
  <c r="I209" i="1"/>
  <c r="I238" i="1"/>
  <c r="I252" i="1"/>
  <c r="I260" i="1"/>
  <c r="I288" i="1"/>
  <c r="I319" i="1"/>
  <c r="I321" i="1"/>
  <c r="J12" i="1"/>
  <c r="J19" i="1"/>
  <c r="J21" i="1"/>
  <c r="J60" i="1"/>
  <c r="J102" i="1"/>
  <c r="J107" i="1"/>
  <c r="J113" i="1"/>
  <c r="J120" i="1"/>
  <c r="J124" i="1"/>
  <c r="J125" i="1"/>
  <c r="J128" i="1"/>
  <c r="J137" i="1"/>
  <c r="J180" i="1"/>
  <c r="J183" i="1"/>
  <c r="J184" i="1"/>
  <c r="J199" i="1"/>
  <c r="J209" i="1"/>
  <c r="J238" i="1"/>
  <c r="J252" i="1"/>
  <c r="J260" i="1"/>
  <c r="J288" i="1"/>
  <c r="J319" i="1"/>
  <c r="J321" i="1"/>
  <c r="K12" i="1"/>
  <c r="K19" i="1"/>
  <c r="K21" i="1"/>
  <c r="K60" i="1"/>
  <c r="K102" i="1"/>
  <c r="K107" i="1"/>
  <c r="K113" i="1"/>
  <c r="K120" i="1"/>
  <c r="K124" i="1"/>
  <c r="K125" i="1"/>
  <c r="K128" i="1"/>
  <c r="K137" i="1"/>
  <c r="K180" i="1"/>
  <c r="K183" i="1"/>
  <c r="K184" i="1"/>
  <c r="K199" i="1"/>
  <c r="K209" i="1"/>
  <c r="K238" i="1"/>
  <c r="K252" i="1"/>
  <c r="K260" i="1"/>
  <c r="K288" i="1"/>
  <c r="K319" i="1"/>
  <c r="K321" i="1"/>
  <c r="L12" i="1"/>
  <c r="L19" i="1"/>
  <c r="L21" i="1"/>
  <c r="L60" i="1"/>
  <c r="L102" i="1"/>
  <c r="L107" i="1"/>
  <c r="L113" i="1"/>
  <c r="L120" i="1"/>
  <c r="L124" i="1"/>
  <c r="L125" i="1"/>
  <c r="L128" i="1"/>
  <c r="L137" i="1"/>
  <c r="L180" i="1"/>
  <c r="L183" i="1"/>
  <c r="L184" i="1"/>
  <c r="L199" i="1"/>
  <c r="L209" i="1"/>
  <c r="L238" i="1"/>
  <c r="L252" i="1"/>
  <c r="L260" i="1"/>
  <c r="L288" i="1"/>
  <c r="L319" i="1"/>
  <c r="L321" i="1"/>
  <c r="M12" i="1"/>
  <c r="M19" i="1"/>
  <c r="M21" i="1"/>
  <c r="M60" i="1"/>
  <c r="M102" i="1"/>
  <c r="M107" i="1"/>
  <c r="M113" i="1"/>
  <c r="M120" i="1"/>
  <c r="M124" i="1"/>
  <c r="M125" i="1"/>
  <c r="M128" i="1"/>
  <c r="M137" i="1"/>
  <c r="M180" i="1"/>
  <c r="M183" i="1"/>
  <c r="M184" i="1"/>
  <c r="M199" i="1"/>
  <c r="M209" i="1"/>
  <c r="M238" i="1"/>
  <c r="M252" i="1"/>
  <c r="M260" i="1"/>
  <c r="M288" i="1"/>
  <c r="M319" i="1"/>
  <c r="M321" i="1"/>
  <c r="N12" i="1"/>
  <c r="N19" i="1"/>
  <c r="N21" i="1"/>
  <c r="N60" i="1"/>
  <c r="N102" i="1"/>
  <c r="N107" i="1"/>
  <c r="N113" i="1"/>
  <c r="N120" i="1"/>
  <c r="N124" i="1"/>
  <c r="N125" i="1"/>
  <c r="N128" i="1"/>
  <c r="N137" i="1"/>
  <c r="N180" i="1"/>
  <c r="N183" i="1"/>
  <c r="N184" i="1"/>
  <c r="N199" i="1"/>
  <c r="N209" i="1"/>
  <c r="N238" i="1"/>
  <c r="N252" i="1"/>
  <c r="N260" i="1"/>
  <c r="N288" i="1"/>
  <c r="N319" i="1"/>
  <c r="N321" i="1"/>
  <c r="O12" i="1"/>
  <c r="O19" i="1"/>
  <c r="O21" i="1"/>
  <c r="O60" i="1"/>
  <c r="O102" i="1"/>
  <c r="O107" i="1"/>
  <c r="O113" i="1"/>
  <c r="O120" i="1"/>
  <c r="O124" i="1"/>
  <c r="O125" i="1"/>
  <c r="O128" i="1"/>
  <c r="O137" i="1"/>
  <c r="O180" i="1"/>
  <c r="O183" i="1"/>
  <c r="O184" i="1"/>
  <c r="O199" i="1"/>
  <c r="O209" i="1"/>
  <c r="O238" i="1"/>
  <c r="O252" i="1"/>
  <c r="O260" i="1"/>
  <c r="O288" i="1"/>
  <c r="O319" i="1"/>
  <c r="O321" i="1"/>
  <c r="P12" i="1"/>
  <c r="P19" i="1"/>
  <c r="P21" i="1"/>
  <c r="P60" i="1"/>
  <c r="P102" i="1"/>
  <c r="P107" i="1"/>
  <c r="P113" i="1"/>
  <c r="P120" i="1"/>
  <c r="P124" i="1"/>
  <c r="P125" i="1"/>
  <c r="P128" i="1"/>
  <c r="P137" i="1"/>
  <c r="P180" i="1"/>
  <c r="P183" i="1"/>
  <c r="P184" i="1"/>
  <c r="P199" i="1"/>
  <c r="P209" i="1"/>
  <c r="P238" i="1"/>
  <c r="P252" i="1"/>
  <c r="P260" i="1"/>
  <c r="P288" i="1"/>
  <c r="P319" i="1"/>
  <c r="P321" i="1"/>
  <c r="Q12" i="1"/>
  <c r="Q19" i="1"/>
  <c r="Q21" i="1"/>
  <c r="Q60" i="1"/>
  <c r="Q102" i="1"/>
  <c r="Q107" i="1"/>
  <c r="Q113" i="1"/>
  <c r="Q120" i="1"/>
  <c r="Q124" i="1"/>
  <c r="Q125" i="1"/>
  <c r="Q128" i="1"/>
  <c r="Q137" i="1"/>
  <c r="Q180" i="1"/>
  <c r="Q183" i="1"/>
  <c r="Q184" i="1"/>
  <c r="Q199" i="1"/>
  <c r="Q209" i="1"/>
  <c r="Q238" i="1"/>
  <c r="Q252" i="1"/>
  <c r="Q260" i="1"/>
  <c r="Q288" i="1"/>
  <c r="Q319" i="1"/>
  <c r="Q321" i="1"/>
  <c r="R12" i="1"/>
  <c r="R19" i="1"/>
  <c r="R21" i="1"/>
  <c r="R60" i="1"/>
  <c r="R102" i="1"/>
  <c r="R107" i="1"/>
  <c r="R113" i="1"/>
  <c r="R120" i="1"/>
  <c r="R124" i="1"/>
  <c r="R125" i="1"/>
  <c r="R128" i="1"/>
  <c r="R137" i="1"/>
  <c r="R180" i="1"/>
  <c r="R183" i="1"/>
  <c r="R184" i="1"/>
  <c r="R199" i="1"/>
  <c r="R209" i="1"/>
  <c r="R238" i="1"/>
  <c r="R252" i="1"/>
  <c r="R260" i="1"/>
  <c r="R288" i="1"/>
  <c r="R319" i="1"/>
  <c r="R321" i="1"/>
  <c r="S12" i="1"/>
  <c r="S19" i="1"/>
  <c r="S21" i="1"/>
  <c r="S60" i="1"/>
  <c r="S102" i="1"/>
  <c r="S107" i="1"/>
  <c r="S113" i="1"/>
  <c r="S120" i="1"/>
  <c r="S124" i="1"/>
  <c r="S125" i="1"/>
  <c r="S128" i="1"/>
  <c r="S137" i="1"/>
  <c r="S180" i="1"/>
  <c r="S183" i="1"/>
  <c r="S184" i="1"/>
  <c r="S199" i="1"/>
  <c r="S209" i="1"/>
  <c r="S238" i="1"/>
  <c r="S252" i="1"/>
  <c r="S260" i="1"/>
  <c r="S288" i="1"/>
  <c r="S319" i="1"/>
  <c r="S321" i="1"/>
  <c r="T12" i="1"/>
  <c r="T19" i="1"/>
  <c r="T21" i="1"/>
  <c r="T60" i="1"/>
  <c r="T102" i="1"/>
  <c r="T107" i="1"/>
  <c r="T113" i="1"/>
  <c r="T120" i="1"/>
  <c r="T124" i="1"/>
  <c r="T125" i="1"/>
  <c r="T128" i="1"/>
  <c r="T137" i="1"/>
  <c r="T180" i="1"/>
  <c r="T183" i="1"/>
  <c r="T184" i="1"/>
  <c r="T199" i="1"/>
  <c r="T209" i="1"/>
  <c r="T238" i="1"/>
  <c r="T252" i="1"/>
  <c r="T260" i="1"/>
  <c r="T288" i="1"/>
  <c r="T319" i="1"/>
  <c r="T321" i="1"/>
  <c r="U12" i="1"/>
  <c r="U19" i="1"/>
  <c r="U21" i="1"/>
  <c r="U60" i="1"/>
  <c r="U102" i="1"/>
  <c r="U107" i="1"/>
  <c r="U113" i="1"/>
  <c r="U120" i="1"/>
  <c r="U124" i="1"/>
  <c r="U125" i="1"/>
  <c r="U128" i="1"/>
  <c r="U137" i="1"/>
  <c r="U180" i="1"/>
  <c r="U183" i="1"/>
  <c r="U184" i="1"/>
  <c r="U199" i="1"/>
  <c r="U209" i="1"/>
  <c r="U238" i="1"/>
  <c r="U252" i="1"/>
  <c r="U260" i="1"/>
  <c r="U288" i="1"/>
  <c r="U319" i="1"/>
  <c r="U321" i="1"/>
  <c r="V12" i="1"/>
  <c r="V19" i="1"/>
  <c r="V21" i="1"/>
  <c r="V60" i="1"/>
  <c r="V102" i="1"/>
  <c r="V107" i="1"/>
  <c r="V113" i="1"/>
  <c r="V120" i="1"/>
  <c r="V124" i="1"/>
  <c r="V125" i="1"/>
  <c r="V128" i="1"/>
  <c r="V137" i="1"/>
  <c r="V180" i="1"/>
  <c r="V183" i="1"/>
  <c r="V184" i="1"/>
  <c r="V199" i="1"/>
  <c r="V209" i="1"/>
  <c r="V238" i="1"/>
  <c r="V252" i="1"/>
  <c r="V260" i="1"/>
  <c r="V288" i="1"/>
  <c r="V319" i="1"/>
  <c r="V321" i="1"/>
  <c r="W12" i="1"/>
  <c r="W19" i="1"/>
  <c r="W21" i="1"/>
  <c r="W60" i="1"/>
  <c r="W102" i="1"/>
  <c r="W107" i="1"/>
  <c r="W113" i="1"/>
  <c r="W120" i="1"/>
  <c r="W124" i="1"/>
  <c r="W125" i="1"/>
  <c r="W128" i="1"/>
  <c r="W137" i="1"/>
  <c r="W180" i="1"/>
  <c r="W183" i="1"/>
  <c r="W184" i="1"/>
  <c r="W199" i="1"/>
  <c r="W209" i="1"/>
  <c r="W238" i="1"/>
  <c r="W252" i="1"/>
  <c r="W260" i="1"/>
  <c r="W288" i="1"/>
  <c r="W319" i="1"/>
  <c r="W321" i="1"/>
  <c r="X12" i="1"/>
  <c r="X19" i="1"/>
  <c r="X21" i="1"/>
  <c r="X60" i="1"/>
  <c r="X102" i="1"/>
  <c r="X107" i="1"/>
  <c r="X113" i="1"/>
  <c r="X120" i="1"/>
  <c r="X124" i="1"/>
  <c r="X125" i="1"/>
  <c r="X128" i="1"/>
  <c r="X137" i="1"/>
  <c r="X180" i="1"/>
  <c r="X183" i="1"/>
  <c r="X184" i="1"/>
  <c r="X199" i="1"/>
  <c r="X209" i="1"/>
  <c r="X238" i="1"/>
  <c r="X252" i="1"/>
  <c r="X260" i="1"/>
  <c r="X288" i="1"/>
  <c r="X319" i="1"/>
  <c r="X321" i="1"/>
  <c r="Y12" i="1"/>
  <c r="Y19" i="1"/>
  <c r="Y21" i="1"/>
  <c r="Y60" i="1"/>
  <c r="Y102" i="1"/>
  <c r="Y107" i="1"/>
  <c r="Y113" i="1"/>
  <c r="Y120" i="1"/>
  <c r="Y124" i="1"/>
  <c r="Y125" i="1"/>
  <c r="Y128" i="1"/>
  <c r="Y137" i="1"/>
  <c r="Y180" i="1"/>
  <c r="Y183" i="1"/>
  <c r="Y184" i="1"/>
  <c r="Y199" i="1"/>
  <c r="Y209" i="1"/>
  <c r="Y238" i="1"/>
  <c r="Y252" i="1"/>
  <c r="Y260" i="1"/>
  <c r="Y288" i="1"/>
  <c r="Y319" i="1"/>
  <c r="Y321" i="1"/>
  <c r="H5" i="1"/>
  <c r="H14" i="1"/>
  <c r="H29" i="1"/>
  <c r="H36" i="1"/>
  <c r="H46" i="1"/>
  <c r="H50" i="1"/>
  <c r="H54" i="1"/>
  <c r="H56" i="1"/>
  <c r="H73" i="1"/>
  <c r="H119" i="1"/>
  <c r="H133" i="1"/>
  <c r="H143" i="1"/>
  <c r="H164" i="1"/>
  <c r="H208" i="1"/>
  <c r="H216" i="1"/>
  <c r="H224" i="1"/>
  <c r="H240" i="1"/>
  <c r="H243" i="1"/>
  <c r="H246" i="1"/>
  <c r="H253" i="1"/>
  <c r="H268" i="1"/>
  <c r="H283" i="1"/>
  <c r="H286" i="1"/>
  <c r="H289" i="1"/>
  <c r="H323" i="1"/>
  <c r="H330" i="1"/>
  <c r="I5" i="1"/>
  <c r="I14" i="1"/>
  <c r="I29" i="1"/>
  <c r="I36" i="1"/>
  <c r="I46" i="1"/>
  <c r="I50" i="1"/>
  <c r="I54" i="1"/>
  <c r="I56" i="1"/>
  <c r="I73" i="1"/>
  <c r="I119" i="1"/>
  <c r="I133" i="1"/>
  <c r="I143" i="1"/>
  <c r="I164" i="1"/>
  <c r="I208" i="1"/>
  <c r="I216" i="1"/>
  <c r="I224" i="1"/>
  <c r="I240" i="1"/>
  <c r="I243" i="1"/>
  <c r="I246" i="1"/>
  <c r="I253" i="1"/>
  <c r="I268" i="1"/>
  <c r="I283" i="1"/>
  <c r="I286" i="1"/>
  <c r="I289" i="1"/>
  <c r="I323" i="1"/>
  <c r="I330" i="1"/>
  <c r="J5" i="1"/>
  <c r="J14" i="1"/>
  <c r="J29" i="1"/>
  <c r="J36" i="1"/>
  <c r="J46" i="1"/>
  <c r="J50" i="1"/>
  <c r="J54" i="1"/>
  <c r="J56" i="1"/>
  <c r="J73" i="1"/>
  <c r="J119" i="1"/>
  <c r="J133" i="1"/>
  <c r="J143" i="1"/>
  <c r="J164" i="1"/>
  <c r="J208" i="1"/>
  <c r="J216" i="1"/>
  <c r="J224" i="1"/>
  <c r="J240" i="1"/>
  <c r="J243" i="1"/>
  <c r="J246" i="1"/>
  <c r="J253" i="1"/>
  <c r="J268" i="1"/>
  <c r="J283" i="1"/>
  <c r="J286" i="1"/>
  <c r="J289" i="1"/>
  <c r="J323" i="1"/>
  <c r="J330" i="1"/>
  <c r="K5" i="1"/>
  <c r="K14" i="1"/>
  <c r="K29" i="1"/>
  <c r="K36" i="1"/>
  <c r="K46" i="1"/>
  <c r="K50" i="1"/>
  <c r="K54" i="1"/>
  <c r="K56" i="1"/>
  <c r="K73" i="1"/>
  <c r="K119" i="1"/>
  <c r="K133" i="1"/>
  <c r="K143" i="1"/>
  <c r="K164" i="1"/>
  <c r="K208" i="1"/>
  <c r="K216" i="1"/>
  <c r="K224" i="1"/>
  <c r="K240" i="1"/>
  <c r="K243" i="1"/>
  <c r="K246" i="1"/>
  <c r="K253" i="1"/>
  <c r="K268" i="1"/>
  <c r="K283" i="1"/>
  <c r="K286" i="1"/>
  <c r="K289" i="1"/>
  <c r="K323" i="1"/>
  <c r="K330" i="1"/>
  <c r="L5" i="1"/>
  <c r="L14" i="1"/>
  <c r="L29" i="1"/>
  <c r="L36" i="1"/>
  <c r="L46" i="1"/>
  <c r="L50" i="1"/>
  <c r="L54" i="1"/>
  <c r="L56" i="1"/>
  <c r="L73" i="1"/>
  <c r="L119" i="1"/>
  <c r="L133" i="1"/>
  <c r="L143" i="1"/>
  <c r="L164" i="1"/>
  <c r="L208" i="1"/>
  <c r="L216" i="1"/>
  <c r="L224" i="1"/>
  <c r="L240" i="1"/>
  <c r="L243" i="1"/>
  <c r="L246" i="1"/>
  <c r="L253" i="1"/>
  <c r="L268" i="1"/>
  <c r="L283" i="1"/>
  <c r="L286" i="1"/>
  <c r="L289" i="1"/>
  <c r="L323" i="1"/>
  <c r="L330" i="1"/>
  <c r="M5" i="1"/>
  <c r="M14" i="1"/>
  <c r="M29" i="1"/>
  <c r="M36" i="1"/>
  <c r="M46" i="1"/>
  <c r="M50" i="1"/>
  <c r="M54" i="1"/>
  <c r="M56" i="1"/>
  <c r="M73" i="1"/>
  <c r="M119" i="1"/>
  <c r="M133" i="1"/>
  <c r="M143" i="1"/>
  <c r="M164" i="1"/>
  <c r="M208" i="1"/>
  <c r="M216" i="1"/>
  <c r="M224" i="1"/>
  <c r="M240" i="1"/>
  <c r="M243" i="1"/>
  <c r="M246" i="1"/>
  <c r="M253" i="1"/>
  <c r="M268" i="1"/>
  <c r="M283" i="1"/>
  <c r="M286" i="1"/>
  <c r="M289" i="1"/>
  <c r="M323" i="1"/>
  <c r="M330" i="1"/>
  <c r="N5" i="1"/>
  <c r="N14" i="1"/>
  <c r="N29" i="1"/>
  <c r="N36" i="1"/>
  <c r="N46" i="1"/>
  <c r="N50" i="1"/>
  <c r="N54" i="1"/>
  <c r="N56" i="1"/>
  <c r="N73" i="1"/>
  <c r="N119" i="1"/>
  <c r="N133" i="1"/>
  <c r="N143" i="1"/>
  <c r="N164" i="1"/>
  <c r="N208" i="1"/>
  <c r="N216" i="1"/>
  <c r="N224" i="1"/>
  <c r="N240" i="1"/>
  <c r="N243" i="1"/>
  <c r="N246" i="1"/>
  <c r="N253" i="1"/>
  <c r="N268" i="1"/>
  <c r="N283" i="1"/>
  <c r="N286" i="1"/>
  <c r="N289" i="1"/>
  <c r="N323" i="1"/>
  <c r="N330" i="1"/>
  <c r="O5" i="1"/>
  <c r="O14" i="1"/>
  <c r="O29" i="1"/>
  <c r="O36" i="1"/>
  <c r="O46" i="1"/>
  <c r="O50" i="1"/>
  <c r="O54" i="1"/>
  <c r="O56" i="1"/>
  <c r="O73" i="1"/>
  <c r="O119" i="1"/>
  <c r="O133" i="1"/>
  <c r="O143" i="1"/>
  <c r="O164" i="1"/>
  <c r="O208" i="1"/>
  <c r="O216" i="1"/>
  <c r="O224" i="1"/>
  <c r="O240" i="1"/>
  <c r="O243" i="1"/>
  <c r="O246" i="1"/>
  <c r="O253" i="1"/>
  <c r="O268" i="1"/>
  <c r="O283" i="1"/>
  <c r="O286" i="1"/>
  <c r="O289" i="1"/>
  <c r="O323" i="1"/>
  <c r="O330" i="1"/>
  <c r="P5" i="1"/>
  <c r="P14" i="1"/>
  <c r="P29" i="1"/>
  <c r="P36" i="1"/>
  <c r="P46" i="1"/>
  <c r="P50" i="1"/>
  <c r="P54" i="1"/>
  <c r="P56" i="1"/>
  <c r="P73" i="1"/>
  <c r="P119" i="1"/>
  <c r="P133" i="1"/>
  <c r="P143" i="1"/>
  <c r="P164" i="1"/>
  <c r="P208" i="1"/>
  <c r="P216" i="1"/>
  <c r="P224" i="1"/>
  <c r="P240" i="1"/>
  <c r="P243" i="1"/>
  <c r="P246" i="1"/>
  <c r="P253" i="1"/>
  <c r="P268" i="1"/>
  <c r="P283" i="1"/>
  <c r="P286" i="1"/>
  <c r="P289" i="1"/>
  <c r="P323" i="1"/>
  <c r="P330" i="1"/>
  <c r="Q5" i="1"/>
  <c r="Q14" i="1"/>
  <c r="Q29" i="1"/>
  <c r="Q36" i="1"/>
  <c r="Q46" i="1"/>
  <c r="Q50" i="1"/>
  <c r="Q54" i="1"/>
  <c r="Q56" i="1"/>
  <c r="Q73" i="1"/>
  <c r="Q119" i="1"/>
  <c r="Q133" i="1"/>
  <c r="Q143" i="1"/>
  <c r="Q164" i="1"/>
  <c r="Q208" i="1"/>
  <c r="Q216" i="1"/>
  <c r="Q224" i="1"/>
  <c r="Q240" i="1"/>
  <c r="Q243" i="1"/>
  <c r="Q246" i="1"/>
  <c r="Q253" i="1"/>
  <c r="Q268" i="1"/>
  <c r="Q283" i="1"/>
  <c r="Q286" i="1"/>
  <c r="Q289" i="1"/>
  <c r="Q323" i="1"/>
  <c r="Q330" i="1"/>
  <c r="R5" i="1"/>
  <c r="R14" i="1"/>
  <c r="R29" i="1"/>
  <c r="R36" i="1"/>
  <c r="R46" i="1"/>
  <c r="R50" i="1"/>
  <c r="R54" i="1"/>
  <c r="R56" i="1"/>
  <c r="R73" i="1"/>
  <c r="R119" i="1"/>
  <c r="R133" i="1"/>
  <c r="R143" i="1"/>
  <c r="R164" i="1"/>
  <c r="R208" i="1"/>
  <c r="R216" i="1"/>
  <c r="R224" i="1"/>
  <c r="R240" i="1"/>
  <c r="R243" i="1"/>
  <c r="R246" i="1"/>
  <c r="R253" i="1"/>
  <c r="R268" i="1"/>
  <c r="R283" i="1"/>
  <c r="R286" i="1"/>
  <c r="R289" i="1"/>
  <c r="R323" i="1"/>
  <c r="R330" i="1"/>
  <c r="S5" i="1"/>
  <c r="S14" i="1"/>
  <c r="S29" i="1"/>
  <c r="S36" i="1"/>
  <c r="S46" i="1"/>
  <c r="S50" i="1"/>
  <c r="S54" i="1"/>
  <c r="S56" i="1"/>
  <c r="S73" i="1"/>
  <c r="S119" i="1"/>
  <c r="S133" i="1"/>
  <c r="S143" i="1"/>
  <c r="S164" i="1"/>
  <c r="S208" i="1"/>
  <c r="S216" i="1"/>
  <c r="S224" i="1"/>
  <c r="S240" i="1"/>
  <c r="S243" i="1"/>
  <c r="S246" i="1"/>
  <c r="S253" i="1"/>
  <c r="S268" i="1"/>
  <c r="S283" i="1"/>
  <c r="S286" i="1"/>
  <c r="S289" i="1"/>
  <c r="S323" i="1"/>
  <c r="S330" i="1"/>
  <c r="T5" i="1"/>
  <c r="T14" i="1"/>
  <c r="T29" i="1"/>
  <c r="T36" i="1"/>
  <c r="T46" i="1"/>
  <c r="T50" i="1"/>
  <c r="T54" i="1"/>
  <c r="T56" i="1"/>
  <c r="T73" i="1"/>
  <c r="T119" i="1"/>
  <c r="T133" i="1"/>
  <c r="T143" i="1"/>
  <c r="T164" i="1"/>
  <c r="T208" i="1"/>
  <c r="T216" i="1"/>
  <c r="T224" i="1"/>
  <c r="T240" i="1"/>
  <c r="T243" i="1"/>
  <c r="T246" i="1"/>
  <c r="T253" i="1"/>
  <c r="T268" i="1"/>
  <c r="T283" i="1"/>
  <c r="T286" i="1"/>
  <c r="T289" i="1"/>
  <c r="T323" i="1"/>
  <c r="T330" i="1"/>
  <c r="U5" i="1"/>
  <c r="U14" i="1"/>
  <c r="U29" i="1"/>
  <c r="U36" i="1"/>
  <c r="U46" i="1"/>
  <c r="U50" i="1"/>
  <c r="U54" i="1"/>
  <c r="U56" i="1"/>
  <c r="U73" i="1"/>
  <c r="U119" i="1"/>
  <c r="U133" i="1"/>
  <c r="U143" i="1"/>
  <c r="U164" i="1"/>
  <c r="U208" i="1"/>
  <c r="U216" i="1"/>
  <c r="U224" i="1"/>
  <c r="U240" i="1"/>
  <c r="U243" i="1"/>
  <c r="U246" i="1"/>
  <c r="U253" i="1"/>
  <c r="U268" i="1"/>
  <c r="U283" i="1"/>
  <c r="U286" i="1"/>
  <c r="U289" i="1"/>
  <c r="U323" i="1"/>
  <c r="U330" i="1"/>
  <c r="V5" i="1"/>
  <c r="V14" i="1"/>
  <c r="V29" i="1"/>
  <c r="V36" i="1"/>
  <c r="V46" i="1"/>
  <c r="V50" i="1"/>
  <c r="V54" i="1"/>
  <c r="V56" i="1"/>
  <c r="V73" i="1"/>
  <c r="V119" i="1"/>
  <c r="V133" i="1"/>
  <c r="V143" i="1"/>
  <c r="V164" i="1"/>
  <c r="V208" i="1"/>
  <c r="V216" i="1"/>
  <c r="V224" i="1"/>
  <c r="V240" i="1"/>
  <c r="V243" i="1"/>
  <c r="V246" i="1"/>
  <c r="V253" i="1"/>
  <c r="V268" i="1"/>
  <c r="V283" i="1"/>
  <c r="V286" i="1"/>
  <c r="V289" i="1"/>
  <c r="V323" i="1"/>
  <c r="V330" i="1"/>
  <c r="W5" i="1"/>
  <c r="W14" i="1"/>
  <c r="W29" i="1"/>
  <c r="W36" i="1"/>
  <c r="W46" i="1"/>
  <c r="W50" i="1"/>
  <c r="W54" i="1"/>
  <c r="W56" i="1"/>
  <c r="W73" i="1"/>
  <c r="W119" i="1"/>
  <c r="W133" i="1"/>
  <c r="W143" i="1"/>
  <c r="W164" i="1"/>
  <c r="W208" i="1"/>
  <c r="W216" i="1"/>
  <c r="W224" i="1"/>
  <c r="W240" i="1"/>
  <c r="W243" i="1"/>
  <c r="W246" i="1"/>
  <c r="W253" i="1"/>
  <c r="W268" i="1"/>
  <c r="W283" i="1"/>
  <c r="W286" i="1"/>
  <c r="W289" i="1"/>
  <c r="W323" i="1"/>
  <c r="W330" i="1"/>
  <c r="X5" i="1"/>
  <c r="X14" i="1"/>
  <c r="X29" i="1"/>
  <c r="X36" i="1"/>
  <c r="X46" i="1"/>
  <c r="X50" i="1"/>
  <c r="X54" i="1"/>
  <c r="X56" i="1"/>
  <c r="X73" i="1"/>
  <c r="X119" i="1"/>
  <c r="X133" i="1"/>
  <c r="X143" i="1"/>
  <c r="X164" i="1"/>
  <c r="X208" i="1"/>
  <c r="X216" i="1"/>
  <c r="X224" i="1"/>
  <c r="X240" i="1"/>
  <c r="X243" i="1"/>
  <c r="X246" i="1"/>
  <c r="X253" i="1"/>
  <c r="X268" i="1"/>
  <c r="X283" i="1"/>
  <c r="X286" i="1"/>
  <c r="X289" i="1"/>
  <c r="X323" i="1"/>
  <c r="X330" i="1"/>
  <c r="Y5" i="1"/>
  <c r="Y14" i="1"/>
  <c r="Y29" i="1"/>
  <c r="Y36" i="1"/>
  <c r="Y46" i="1"/>
  <c r="Y50" i="1"/>
  <c r="Y54" i="1"/>
  <c r="Y56" i="1"/>
  <c r="Y73" i="1"/>
  <c r="Y119" i="1"/>
  <c r="Y133" i="1"/>
  <c r="Y143" i="1"/>
  <c r="Y164" i="1"/>
  <c r="Y208" i="1"/>
  <c r="Y216" i="1"/>
  <c r="Y224" i="1"/>
  <c r="Y240" i="1"/>
  <c r="Y243" i="1"/>
  <c r="Y246" i="1"/>
  <c r="Y253" i="1"/>
  <c r="Y268" i="1"/>
  <c r="Y283" i="1"/>
  <c r="Y286" i="1"/>
  <c r="Y289" i="1"/>
  <c r="Y323" i="1"/>
  <c r="Y330" i="1"/>
  <c r="H2" i="1"/>
  <c r="H28" i="1"/>
  <c r="H42" i="1"/>
  <c r="H47" i="1"/>
  <c r="H49" i="1"/>
  <c r="H55" i="1"/>
  <c r="H62" i="1"/>
  <c r="H71" i="1"/>
  <c r="H76" i="1"/>
  <c r="H92" i="1"/>
  <c r="H104" i="1"/>
  <c r="H111" i="1"/>
  <c r="H118" i="1"/>
  <c r="H122" i="1"/>
  <c r="H159" i="1"/>
  <c r="H166" i="1"/>
  <c r="H181" i="1"/>
  <c r="H207" i="1"/>
  <c r="H215" i="1"/>
  <c r="H239" i="1"/>
  <c r="H244" i="1"/>
  <c r="H269" i="1"/>
  <c r="H281" i="1"/>
  <c r="H318" i="1"/>
  <c r="H334" i="1"/>
  <c r="I2" i="1"/>
  <c r="I28" i="1"/>
  <c r="I42" i="1"/>
  <c r="I47" i="1"/>
  <c r="I49" i="1"/>
  <c r="I55" i="1"/>
  <c r="I62" i="1"/>
  <c r="I71" i="1"/>
  <c r="I76" i="1"/>
  <c r="I92" i="1"/>
  <c r="I104" i="1"/>
  <c r="I111" i="1"/>
  <c r="I118" i="1"/>
  <c r="I122" i="1"/>
  <c r="I159" i="1"/>
  <c r="I166" i="1"/>
  <c r="I181" i="1"/>
  <c r="I207" i="1"/>
  <c r="I215" i="1"/>
  <c r="I239" i="1"/>
  <c r="I244" i="1"/>
  <c r="I269" i="1"/>
  <c r="I281" i="1"/>
  <c r="I318" i="1"/>
  <c r="I334" i="1"/>
  <c r="J2" i="1"/>
  <c r="J28" i="1"/>
  <c r="J42" i="1"/>
  <c r="J47" i="1"/>
  <c r="J49" i="1"/>
  <c r="J55" i="1"/>
  <c r="J62" i="1"/>
  <c r="J71" i="1"/>
  <c r="J76" i="1"/>
  <c r="J92" i="1"/>
  <c r="J104" i="1"/>
  <c r="J111" i="1"/>
  <c r="J118" i="1"/>
  <c r="J122" i="1"/>
  <c r="J159" i="1"/>
  <c r="J166" i="1"/>
  <c r="J181" i="1"/>
  <c r="J207" i="1"/>
  <c r="J215" i="1"/>
  <c r="J239" i="1"/>
  <c r="J244" i="1"/>
  <c r="J269" i="1"/>
  <c r="J281" i="1"/>
  <c r="J318" i="1"/>
  <c r="J334" i="1"/>
  <c r="K2" i="1"/>
  <c r="K28" i="1"/>
  <c r="K42" i="1"/>
  <c r="K47" i="1"/>
  <c r="K49" i="1"/>
  <c r="K55" i="1"/>
  <c r="K62" i="1"/>
  <c r="K71" i="1"/>
  <c r="K76" i="1"/>
  <c r="K92" i="1"/>
  <c r="K104" i="1"/>
  <c r="K111" i="1"/>
  <c r="K118" i="1"/>
  <c r="K122" i="1"/>
  <c r="K159" i="1"/>
  <c r="K166" i="1"/>
  <c r="K181" i="1"/>
  <c r="K207" i="1"/>
  <c r="K215" i="1"/>
  <c r="K239" i="1"/>
  <c r="K244" i="1"/>
  <c r="K269" i="1"/>
  <c r="K281" i="1"/>
  <c r="K318" i="1"/>
  <c r="K334" i="1"/>
  <c r="L2" i="1"/>
  <c r="L28" i="1"/>
  <c r="L42" i="1"/>
  <c r="L47" i="1"/>
  <c r="L49" i="1"/>
  <c r="L55" i="1"/>
  <c r="L62" i="1"/>
  <c r="L71" i="1"/>
  <c r="L76" i="1"/>
  <c r="L92" i="1"/>
  <c r="L104" i="1"/>
  <c r="L111" i="1"/>
  <c r="L118" i="1"/>
  <c r="L122" i="1"/>
  <c r="L159" i="1"/>
  <c r="L166" i="1"/>
  <c r="L181" i="1"/>
  <c r="L207" i="1"/>
  <c r="L215" i="1"/>
  <c r="L239" i="1"/>
  <c r="L244" i="1"/>
  <c r="L269" i="1"/>
  <c r="L281" i="1"/>
  <c r="L318" i="1"/>
  <c r="L334" i="1"/>
  <c r="M2" i="1"/>
  <c r="M28" i="1"/>
  <c r="M42" i="1"/>
  <c r="M47" i="1"/>
  <c r="M49" i="1"/>
  <c r="M55" i="1"/>
  <c r="M62" i="1"/>
  <c r="M71" i="1"/>
  <c r="M76" i="1"/>
  <c r="M92" i="1"/>
  <c r="M104" i="1"/>
  <c r="M111" i="1"/>
  <c r="M118" i="1"/>
  <c r="M122" i="1"/>
  <c r="M159" i="1"/>
  <c r="M166" i="1"/>
  <c r="M181" i="1"/>
  <c r="M207" i="1"/>
  <c r="M215" i="1"/>
  <c r="M239" i="1"/>
  <c r="M244" i="1"/>
  <c r="M269" i="1"/>
  <c r="M281" i="1"/>
  <c r="M318" i="1"/>
  <c r="M334" i="1"/>
  <c r="N2" i="1"/>
  <c r="N28" i="1"/>
  <c r="N42" i="1"/>
  <c r="N47" i="1"/>
  <c r="N49" i="1"/>
  <c r="N55" i="1"/>
  <c r="N62" i="1"/>
  <c r="N71" i="1"/>
  <c r="N76" i="1"/>
  <c r="N92" i="1"/>
  <c r="N104" i="1"/>
  <c r="N111" i="1"/>
  <c r="N118" i="1"/>
  <c r="N122" i="1"/>
  <c r="N159" i="1"/>
  <c r="N166" i="1"/>
  <c r="N181" i="1"/>
  <c r="N207" i="1"/>
  <c r="N215" i="1"/>
  <c r="N239" i="1"/>
  <c r="N244" i="1"/>
  <c r="N269" i="1"/>
  <c r="N281" i="1"/>
  <c r="N318" i="1"/>
  <c r="N334" i="1"/>
  <c r="O2" i="1"/>
  <c r="O28" i="1"/>
  <c r="O42" i="1"/>
  <c r="O47" i="1"/>
  <c r="O49" i="1"/>
  <c r="O55" i="1"/>
  <c r="O62" i="1"/>
  <c r="O71" i="1"/>
  <c r="O76" i="1"/>
  <c r="O92" i="1"/>
  <c r="O104" i="1"/>
  <c r="O111" i="1"/>
  <c r="O118" i="1"/>
  <c r="O122" i="1"/>
  <c r="O159" i="1"/>
  <c r="O166" i="1"/>
  <c r="O181" i="1"/>
  <c r="O207" i="1"/>
  <c r="O215" i="1"/>
  <c r="O239" i="1"/>
  <c r="O244" i="1"/>
  <c r="O269" i="1"/>
  <c r="O281" i="1"/>
  <c r="O318" i="1"/>
  <c r="O334" i="1"/>
  <c r="P2" i="1"/>
  <c r="P28" i="1"/>
  <c r="P42" i="1"/>
  <c r="P47" i="1"/>
  <c r="P49" i="1"/>
  <c r="P55" i="1"/>
  <c r="P62" i="1"/>
  <c r="P71" i="1"/>
  <c r="P76" i="1"/>
  <c r="P92" i="1"/>
  <c r="P104" i="1"/>
  <c r="P111" i="1"/>
  <c r="P118" i="1"/>
  <c r="P122" i="1"/>
  <c r="P159" i="1"/>
  <c r="P166" i="1"/>
  <c r="P181" i="1"/>
  <c r="P207" i="1"/>
  <c r="P215" i="1"/>
  <c r="P239" i="1"/>
  <c r="P244" i="1"/>
  <c r="P269" i="1"/>
  <c r="P281" i="1"/>
  <c r="P318" i="1"/>
  <c r="P334" i="1"/>
  <c r="Q2" i="1"/>
  <c r="Q28" i="1"/>
  <c r="Q42" i="1"/>
  <c r="Q47" i="1"/>
  <c r="Q49" i="1"/>
  <c r="Q55" i="1"/>
  <c r="Q62" i="1"/>
  <c r="Q71" i="1"/>
  <c r="Q76" i="1"/>
  <c r="Q92" i="1"/>
  <c r="Q104" i="1"/>
  <c r="Q111" i="1"/>
  <c r="Q118" i="1"/>
  <c r="Q122" i="1"/>
  <c r="Q159" i="1"/>
  <c r="Q166" i="1"/>
  <c r="Q181" i="1"/>
  <c r="Q207" i="1"/>
  <c r="Q215" i="1"/>
  <c r="Q239" i="1"/>
  <c r="Q244" i="1"/>
  <c r="Q269" i="1"/>
  <c r="Q281" i="1"/>
  <c r="Q318" i="1"/>
  <c r="Q334" i="1"/>
  <c r="R2" i="1"/>
  <c r="R28" i="1"/>
  <c r="R42" i="1"/>
  <c r="R47" i="1"/>
  <c r="R49" i="1"/>
  <c r="R55" i="1"/>
  <c r="R62" i="1"/>
  <c r="R71" i="1"/>
  <c r="R76" i="1"/>
  <c r="R92" i="1"/>
  <c r="R104" i="1"/>
  <c r="R111" i="1"/>
  <c r="R118" i="1"/>
  <c r="R122" i="1"/>
  <c r="R159" i="1"/>
  <c r="R166" i="1"/>
  <c r="R181" i="1"/>
  <c r="R207" i="1"/>
  <c r="R215" i="1"/>
  <c r="R239" i="1"/>
  <c r="R244" i="1"/>
  <c r="R269" i="1"/>
  <c r="R281" i="1"/>
  <c r="R318" i="1"/>
  <c r="R334" i="1"/>
  <c r="S2" i="1"/>
  <c r="S28" i="1"/>
  <c r="S42" i="1"/>
  <c r="S47" i="1"/>
  <c r="S49" i="1"/>
  <c r="S55" i="1"/>
  <c r="S62" i="1"/>
  <c r="S71" i="1"/>
  <c r="S76" i="1"/>
  <c r="S92" i="1"/>
  <c r="S104" i="1"/>
  <c r="S111" i="1"/>
  <c r="S118" i="1"/>
  <c r="S122" i="1"/>
  <c r="S159" i="1"/>
  <c r="S166" i="1"/>
  <c r="S181" i="1"/>
  <c r="S207" i="1"/>
  <c r="S215" i="1"/>
  <c r="S239" i="1"/>
  <c r="S244" i="1"/>
  <c r="S269" i="1"/>
  <c r="S281" i="1"/>
  <c r="S318" i="1"/>
  <c r="S334" i="1"/>
  <c r="T2" i="1"/>
  <c r="T28" i="1"/>
  <c r="T42" i="1"/>
  <c r="T47" i="1"/>
  <c r="T49" i="1"/>
  <c r="T55" i="1"/>
  <c r="T62" i="1"/>
  <c r="T71" i="1"/>
  <c r="T76" i="1"/>
  <c r="T92" i="1"/>
  <c r="T104" i="1"/>
  <c r="T111" i="1"/>
  <c r="T118" i="1"/>
  <c r="T122" i="1"/>
  <c r="T159" i="1"/>
  <c r="T166" i="1"/>
  <c r="T181" i="1"/>
  <c r="T207" i="1"/>
  <c r="T215" i="1"/>
  <c r="T239" i="1"/>
  <c r="T244" i="1"/>
  <c r="T269" i="1"/>
  <c r="T281" i="1"/>
  <c r="T318" i="1"/>
  <c r="T334" i="1"/>
  <c r="U2" i="1"/>
  <c r="U28" i="1"/>
  <c r="U42" i="1"/>
  <c r="U47" i="1"/>
  <c r="U49" i="1"/>
  <c r="U55" i="1"/>
  <c r="U62" i="1"/>
  <c r="U71" i="1"/>
  <c r="U76" i="1"/>
  <c r="U92" i="1"/>
  <c r="U104" i="1"/>
  <c r="U111" i="1"/>
  <c r="U118" i="1"/>
  <c r="U122" i="1"/>
  <c r="U159" i="1"/>
  <c r="U166" i="1"/>
  <c r="U181" i="1"/>
  <c r="U207" i="1"/>
  <c r="U215" i="1"/>
  <c r="U239" i="1"/>
  <c r="U244" i="1"/>
  <c r="U269" i="1"/>
  <c r="U281" i="1"/>
  <c r="U318" i="1"/>
  <c r="U334" i="1"/>
  <c r="V2" i="1"/>
  <c r="V28" i="1"/>
  <c r="V42" i="1"/>
  <c r="V47" i="1"/>
  <c r="V49" i="1"/>
  <c r="V55" i="1"/>
  <c r="V62" i="1"/>
  <c r="V71" i="1"/>
  <c r="V76" i="1"/>
  <c r="V92" i="1"/>
  <c r="V104" i="1"/>
  <c r="V111" i="1"/>
  <c r="V118" i="1"/>
  <c r="V122" i="1"/>
  <c r="V159" i="1"/>
  <c r="V166" i="1"/>
  <c r="V181" i="1"/>
  <c r="V207" i="1"/>
  <c r="V215" i="1"/>
  <c r="V239" i="1"/>
  <c r="V244" i="1"/>
  <c r="V269" i="1"/>
  <c r="V281" i="1"/>
  <c r="V318" i="1"/>
  <c r="V334" i="1"/>
  <c r="W2" i="1"/>
  <c r="W28" i="1"/>
  <c r="W42" i="1"/>
  <c r="W47" i="1"/>
  <c r="W49" i="1"/>
  <c r="W55" i="1"/>
  <c r="W62" i="1"/>
  <c r="W71" i="1"/>
  <c r="W76" i="1"/>
  <c r="W92" i="1"/>
  <c r="W104" i="1"/>
  <c r="W111" i="1"/>
  <c r="W118" i="1"/>
  <c r="W122" i="1"/>
  <c r="W159" i="1"/>
  <c r="W166" i="1"/>
  <c r="W181" i="1"/>
  <c r="W207" i="1"/>
  <c r="W215" i="1"/>
  <c r="W239" i="1"/>
  <c r="W244" i="1"/>
  <c r="W269" i="1"/>
  <c r="W281" i="1"/>
  <c r="W318" i="1"/>
  <c r="W334" i="1"/>
  <c r="X2" i="1"/>
  <c r="X28" i="1"/>
  <c r="X42" i="1"/>
  <c r="X47" i="1"/>
  <c r="X49" i="1"/>
  <c r="X55" i="1"/>
  <c r="X62" i="1"/>
  <c r="X71" i="1"/>
  <c r="X76" i="1"/>
  <c r="X92" i="1"/>
  <c r="X104" i="1"/>
  <c r="X111" i="1"/>
  <c r="X118" i="1"/>
  <c r="X122" i="1"/>
  <c r="X159" i="1"/>
  <c r="X166" i="1"/>
  <c r="X181" i="1"/>
  <c r="X207" i="1"/>
  <c r="X215" i="1"/>
  <c r="X239" i="1"/>
  <c r="X244" i="1"/>
  <c r="X269" i="1"/>
  <c r="X281" i="1"/>
  <c r="X318" i="1"/>
  <c r="X334" i="1"/>
  <c r="Y2" i="1"/>
  <c r="Y28" i="1"/>
  <c r="Y42" i="1"/>
  <c r="Y47" i="1"/>
  <c r="Y49" i="1"/>
  <c r="Y55" i="1"/>
  <c r="Y62" i="1"/>
  <c r="Y71" i="1"/>
  <c r="Y76" i="1"/>
  <c r="Y92" i="1"/>
  <c r="Y104" i="1"/>
  <c r="Y111" i="1"/>
  <c r="Y118" i="1"/>
  <c r="Y122" i="1"/>
  <c r="Y159" i="1"/>
  <c r="Y166" i="1"/>
  <c r="Y181" i="1"/>
  <c r="Y207" i="1"/>
  <c r="Y215" i="1"/>
  <c r="Y239" i="1"/>
  <c r="Y244" i="1"/>
  <c r="Y269" i="1"/>
  <c r="Y281" i="1"/>
  <c r="Y318" i="1"/>
  <c r="Y334" i="1"/>
  <c r="H6" i="1" l="1"/>
  <c r="H26" i="1"/>
  <c r="H35" i="1"/>
  <c r="H37" i="1"/>
  <c r="H98" i="1"/>
  <c r="H101" i="1"/>
  <c r="H105" i="1"/>
  <c r="H114" i="1"/>
  <c r="H129" i="1"/>
  <c r="H134" i="1"/>
  <c r="H136" i="1"/>
  <c r="H158" i="1"/>
  <c r="H162" i="1"/>
  <c r="H168" i="1"/>
  <c r="H170" i="1"/>
  <c r="H176" i="1"/>
  <c r="H182" i="1"/>
  <c r="H190" i="1"/>
  <c r="H195" i="1"/>
  <c r="H200" i="1"/>
  <c r="H202" i="1"/>
  <c r="H204" i="1"/>
  <c r="H210" i="1"/>
  <c r="H219" i="1"/>
  <c r="H221" i="1"/>
  <c r="H232" i="1"/>
  <c r="H235" i="1"/>
  <c r="H236" i="1"/>
  <c r="H242" i="1"/>
  <c r="H273" i="1"/>
  <c r="H275" i="1"/>
  <c r="H285" i="1"/>
  <c r="H291" i="1"/>
  <c r="H292" i="1"/>
  <c r="H297" i="1"/>
  <c r="H300" i="1"/>
  <c r="H310" i="1"/>
  <c r="H312" i="1"/>
  <c r="H324" i="1"/>
  <c r="H326" i="1"/>
  <c r="H328" i="1"/>
  <c r="H329" i="1"/>
  <c r="I6" i="1"/>
  <c r="I26" i="1"/>
  <c r="I35" i="1"/>
  <c r="I37" i="1"/>
  <c r="I98" i="1"/>
  <c r="I101" i="1"/>
  <c r="I105" i="1"/>
  <c r="I114" i="1"/>
  <c r="I129" i="1"/>
  <c r="I134" i="1"/>
  <c r="I136" i="1"/>
  <c r="I158" i="1"/>
  <c r="I162" i="1"/>
  <c r="I168" i="1"/>
  <c r="I170" i="1"/>
  <c r="I176" i="1"/>
  <c r="I182" i="1"/>
  <c r="I190" i="1"/>
  <c r="I195" i="1"/>
  <c r="I200" i="1"/>
  <c r="I202" i="1"/>
  <c r="I204" i="1"/>
  <c r="I210" i="1"/>
  <c r="I219" i="1"/>
  <c r="I221" i="1"/>
  <c r="I232" i="1"/>
  <c r="I235" i="1"/>
  <c r="I236" i="1"/>
  <c r="I242" i="1"/>
  <c r="I273" i="1"/>
  <c r="I275" i="1"/>
  <c r="I285" i="1"/>
  <c r="I291" i="1"/>
  <c r="I292" i="1"/>
  <c r="I297" i="1"/>
  <c r="I300" i="1"/>
  <c r="I310" i="1"/>
  <c r="I312" i="1"/>
  <c r="I324" i="1"/>
  <c r="I326" i="1"/>
  <c r="I328" i="1"/>
  <c r="I329" i="1"/>
  <c r="J6" i="1"/>
  <c r="J26" i="1"/>
  <c r="J35" i="1"/>
  <c r="J37" i="1"/>
  <c r="J98" i="1"/>
  <c r="J101" i="1"/>
  <c r="J105" i="1"/>
  <c r="J114" i="1"/>
  <c r="J129" i="1"/>
  <c r="J134" i="1"/>
  <c r="J136" i="1"/>
  <c r="J158" i="1"/>
  <c r="J162" i="1"/>
  <c r="J168" i="1"/>
  <c r="J170" i="1"/>
  <c r="J176" i="1"/>
  <c r="J182" i="1"/>
  <c r="J190" i="1"/>
  <c r="J195" i="1"/>
  <c r="J200" i="1"/>
  <c r="J202" i="1"/>
  <c r="J204" i="1"/>
  <c r="J210" i="1"/>
  <c r="J219" i="1"/>
  <c r="J221" i="1"/>
  <c r="J232" i="1"/>
  <c r="J235" i="1"/>
  <c r="J236" i="1"/>
  <c r="J242" i="1"/>
  <c r="J273" i="1"/>
  <c r="J275" i="1"/>
  <c r="J285" i="1"/>
  <c r="J291" i="1"/>
  <c r="J292" i="1"/>
  <c r="J297" i="1"/>
  <c r="J300" i="1"/>
  <c r="J310" i="1"/>
  <c r="J312" i="1"/>
  <c r="J324" i="1"/>
  <c r="J326" i="1"/>
  <c r="J328" i="1"/>
  <c r="J329" i="1"/>
  <c r="K6" i="1"/>
  <c r="K26" i="1"/>
  <c r="K35" i="1"/>
  <c r="K37" i="1"/>
  <c r="K98" i="1"/>
  <c r="K101" i="1"/>
  <c r="K105" i="1"/>
  <c r="K114" i="1"/>
  <c r="K129" i="1"/>
  <c r="K134" i="1"/>
  <c r="K136" i="1"/>
  <c r="K158" i="1"/>
  <c r="K162" i="1"/>
  <c r="K168" i="1"/>
  <c r="K170" i="1"/>
  <c r="K176" i="1"/>
  <c r="K182" i="1"/>
  <c r="K190" i="1"/>
  <c r="K195" i="1"/>
  <c r="K200" i="1"/>
  <c r="K202" i="1"/>
  <c r="K204" i="1"/>
  <c r="K210" i="1"/>
  <c r="K219" i="1"/>
  <c r="K221" i="1"/>
  <c r="K232" i="1"/>
  <c r="K235" i="1"/>
  <c r="K236" i="1"/>
  <c r="K242" i="1"/>
  <c r="K273" i="1"/>
  <c r="K275" i="1"/>
  <c r="K285" i="1"/>
  <c r="K291" i="1"/>
  <c r="K292" i="1"/>
  <c r="K297" i="1"/>
  <c r="K300" i="1"/>
  <c r="K310" i="1"/>
  <c r="K312" i="1"/>
  <c r="K324" i="1"/>
  <c r="K326" i="1"/>
  <c r="K328" i="1"/>
  <c r="K329" i="1"/>
  <c r="L6" i="1"/>
  <c r="L26" i="1"/>
  <c r="L35" i="1"/>
  <c r="L37" i="1"/>
  <c r="L98" i="1"/>
  <c r="L101" i="1"/>
  <c r="L105" i="1"/>
  <c r="L114" i="1"/>
  <c r="L129" i="1"/>
  <c r="L134" i="1"/>
  <c r="L136" i="1"/>
  <c r="L158" i="1"/>
  <c r="L162" i="1"/>
  <c r="L168" i="1"/>
  <c r="L170" i="1"/>
  <c r="L176" i="1"/>
  <c r="L182" i="1"/>
  <c r="L190" i="1"/>
  <c r="L195" i="1"/>
  <c r="L200" i="1"/>
  <c r="L202" i="1"/>
  <c r="L204" i="1"/>
  <c r="L210" i="1"/>
  <c r="L219" i="1"/>
  <c r="L221" i="1"/>
  <c r="L232" i="1"/>
  <c r="L235" i="1"/>
  <c r="L236" i="1"/>
  <c r="L242" i="1"/>
  <c r="L273" i="1"/>
  <c r="L275" i="1"/>
  <c r="L285" i="1"/>
  <c r="L291" i="1"/>
  <c r="L292" i="1"/>
  <c r="L297" i="1"/>
  <c r="L300" i="1"/>
  <c r="L310" i="1"/>
  <c r="L312" i="1"/>
  <c r="L324" i="1"/>
  <c r="L326" i="1"/>
  <c r="L328" i="1"/>
  <c r="L329" i="1"/>
  <c r="M6" i="1"/>
  <c r="M26" i="1"/>
  <c r="M35" i="1"/>
  <c r="M37" i="1"/>
  <c r="M98" i="1"/>
  <c r="M101" i="1"/>
  <c r="M105" i="1"/>
  <c r="M114" i="1"/>
  <c r="M129" i="1"/>
  <c r="M134" i="1"/>
  <c r="M136" i="1"/>
  <c r="M158" i="1"/>
  <c r="M162" i="1"/>
  <c r="M168" i="1"/>
  <c r="M170" i="1"/>
  <c r="M176" i="1"/>
  <c r="M182" i="1"/>
  <c r="M190" i="1"/>
  <c r="M195" i="1"/>
  <c r="M200" i="1"/>
  <c r="M202" i="1"/>
  <c r="M204" i="1"/>
  <c r="M210" i="1"/>
  <c r="M219" i="1"/>
  <c r="M221" i="1"/>
  <c r="M232" i="1"/>
  <c r="M235" i="1"/>
  <c r="M236" i="1"/>
  <c r="M242" i="1"/>
  <c r="M273" i="1"/>
  <c r="M275" i="1"/>
  <c r="M285" i="1"/>
  <c r="M291" i="1"/>
  <c r="M292" i="1"/>
  <c r="M297" i="1"/>
  <c r="M300" i="1"/>
  <c r="M310" i="1"/>
  <c r="M312" i="1"/>
  <c r="M324" i="1"/>
  <c r="M326" i="1"/>
  <c r="M328" i="1"/>
  <c r="M329" i="1"/>
  <c r="N6" i="1"/>
  <c r="N26" i="1"/>
  <c r="N35" i="1"/>
  <c r="N37" i="1"/>
  <c r="N98" i="1"/>
  <c r="N101" i="1"/>
  <c r="N105" i="1"/>
  <c r="N114" i="1"/>
  <c r="N129" i="1"/>
  <c r="N134" i="1"/>
  <c r="N136" i="1"/>
  <c r="N158" i="1"/>
  <c r="N162" i="1"/>
  <c r="N168" i="1"/>
  <c r="N170" i="1"/>
  <c r="N176" i="1"/>
  <c r="N182" i="1"/>
  <c r="N190" i="1"/>
  <c r="N195" i="1"/>
  <c r="N200" i="1"/>
  <c r="N202" i="1"/>
  <c r="N204" i="1"/>
  <c r="N210" i="1"/>
  <c r="N219" i="1"/>
  <c r="N221" i="1"/>
  <c r="N232" i="1"/>
  <c r="N235" i="1"/>
  <c r="N236" i="1"/>
  <c r="N242" i="1"/>
  <c r="N273" i="1"/>
  <c r="N275" i="1"/>
  <c r="N285" i="1"/>
  <c r="N291" i="1"/>
  <c r="N292" i="1"/>
  <c r="N297" i="1"/>
  <c r="N300" i="1"/>
  <c r="N310" i="1"/>
  <c r="N312" i="1"/>
  <c r="N324" i="1"/>
  <c r="N326" i="1"/>
  <c r="N328" i="1"/>
  <c r="N329" i="1"/>
  <c r="O6" i="1"/>
  <c r="O26" i="1"/>
  <c r="O35" i="1"/>
  <c r="O37" i="1"/>
  <c r="O98" i="1"/>
  <c r="O101" i="1"/>
  <c r="O105" i="1"/>
  <c r="O114" i="1"/>
  <c r="O129" i="1"/>
  <c r="O134" i="1"/>
  <c r="O136" i="1"/>
  <c r="O158" i="1"/>
  <c r="O162" i="1"/>
  <c r="O168" i="1"/>
  <c r="O170" i="1"/>
  <c r="O176" i="1"/>
  <c r="O182" i="1"/>
  <c r="O190" i="1"/>
  <c r="O195" i="1"/>
  <c r="O200" i="1"/>
  <c r="O202" i="1"/>
  <c r="O204" i="1"/>
  <c r="O210" i="1"/>
  <c r="O219" i="1"/>
  <c r="O221" i="1"/>
  <c r="O232" i="1"/>
  <c r="O235" i="1"/>
  <c r="O236" i="1"/>
  <c r="O242" i="1"/>
  <c r="O273" i="1"/>
  <c r="O275" i="1"/>
  <c r="O285" i="1"/>
  <c r="O291" i="1"/>
  <c r="O292" i="1"/>
  <c r="O297" i="1"/>
  <c r="O300" i="1"/>
  <c r="O310" i="1"/>
  <c r="O312" i="1"/>
  <c r="O324" i="1"/>
  <c r="O326" i="1"/>
  <c r="O328" i="1"/>
  <c r="O329" i="1"/>
  <c r="P6" i="1"/>
  <c r="P26" i="1"/>
  <c r="P35" i="1"/>
  <c r="P37" i="1"/>
  <c r="P98" i="1"/>
  <c r="P101" i="1"/>
  <c r="P105" i="1"/>
  <c r="P114" i="1"/>
  <c r="P129" i="1"/>
  <c r="P134" i="1"/>
  <c r="P136" i="1"/>
  <c r="P158" i="1"/>
  <c r="P162" i="1"/>
  <c r="P168" i="1"/>
  <c r="P170" i="1"/>
  <c r="P176" i="1"/>
  <c r="P182" i="1"/>
  <c r="P190" i="1"/>
  <c r="P195" i="1"/>
  <c r="P200" i="1"/>
  <c r="P202" i="1"/>
  <c r="P204" i="1"/>
  <c r="P210" i="1"/>
  <c r="P219" i="1"/>
  <c r="P221" i="1"/>
  <c r="P232" i="1"/>
  <c r="P235" i="1"/>
  <c r="P236" i="1"/>
  <c r="P242" i="1"/>
  <c r="P273" i="1"/>
  <c r="P275" i="1"/>
  <c r="P285" i="1"/>
  <c r="P291" i="1"/>
  <c r="P292" i="1"/>
  <c r="P297" i="1"/>
  <c r="P300" i="1"/>
  <c r="P310" i="1"/>
  <c r="P312" i="1"/>
  <c r="P324" i="1"/>
  <c r="P326" i="1"/>
  <c r="P328" i="1"/>
  <c r="P329" i="1"/>
  <c r="Q6" i="1"/>
  <c r="Q26" i="1"/>
  <c r="Q35" i="1"/>
  <c r="Q37" i="1"/>
  <c r="Q98" i="1"/>
  <c r="Q101" i="1"/>
  <c r="Q105" i="1"/>
  <c r="Q114" i="1"/>
  <c r="Q129" i="1"/>
  <c r="Q134" i="1"/>
  <c r="Q136" i="1"/>
  <c r="Q158" i="1"/>
  <c r="Q162" i="1"/>
  <c r="Q168" i="1"/>
  <c r="Q170" i="1"/>
  <c r="Q176" i="1"/>
  <c r="Q182" i="1"/>
  <c r="Q190" i="1"/>
  <c r="Q195" i="1"/>
  <c r="Q200" i="1"/>
  <c r="Q202" i="1"/>
  <c r="Q204" i="1"/>
  <c r="Q210" i="1"/>
  <c r="Q219" i="1"/>
  <c r="Q221" i="1"/>
  <c r="Q232" i="1"/>
  <c r="Q235" i="1"/>
  <c r="Q236" i="1"/>
  <c r="Q242" i="1"/>
  <c r="Q273" i="1"/>
  <c r="Q275" i="1"/>
  <c r="Q285" i="1"/>
  <c r="Q291" i="1"/>
  <c r="Q292" i="1"/>
  <c r="Q297" i="1"/>
  <c r="Q300" i="1"/>
  <c r="Q310" i="1"/>
  <c r="Q312" i="1"/>
  <c r="Q324" i="1"/>
  <c r="Q326" i="1"/>
  <c r="Q328" i="1"/>
  <c r="Q329" i="1"/>
  <c r="R6" i="1"/>
  <c r="R26" i="1"/>
  <c r="R35" i="1"/>
  <c r="R37" i="1"/>
  <c r="R98" i="1"/>
  <c r="R101" i="1"/>
  <c r="R105" i="1"/>
  <c r="R114" i="1"/>
  <c r="R129" i="1"/>
  <c r="R134" i="1"/>
  <c r="R136" i="1"/>
  <c r="R158" i="1"/>
  <c r="R162" i="1"/>
  <c r="R168" i="1"/>
  <c r="R170" i="1"/>
  <c r="R176" i="1"/>
  <c r="R182" i="1"/>
  <c r="R190" i="1"/>
  <c r="R195" i="1"/>
  <c r="R200" i="1"/>
  <c r="R202" i="1"/>
  <c r="R204" i="1"/>
  <c r="R210" i="1"/>
  <c r="R219" i="1"/>
  <c r="R221" i="1"/>
  <c r="R232" i="1"/>
  <c r="R235" i="1"/>
  <c r="R236" i="1"/>
  <c r="R242" i="1"/>
  <c r="R273" i="1"/>
  <c r="R275" i="1"/>
  <c r="R285" i="1"/>
  <c r="R291" i="1"/>
  <c r="R292" i="1"/>
  <c r="R297" i="1"/>
  <c r="R300" i="1"/>
  <c r="R310" i="1"/>
  <c r="R312" i="1"/>
  <c r="R324" i="1"/>
  <c r="R326" i="1"/>
  <c r="R328" i="1"/>
  <c r="R329" i="1"/>
  <c r="S6" i="1"/>
  <c r="S26" i="1"/>
  <c r="S35" i="1"/>
  <c r="S37" i="1"/>
  <c r="S98" i="1"/>
  <c r="S101" i="1"/>
  <c r="S105" i="1"/>
  <c r="S114" i="1"/>
  <c r="S129" i="1"/>
  <c r="S134" i="1"/>
  <c r="S136" i="1"/>
  <c r="S158" i="1"/>
  <c r="S162" i="1"/>
  <c r="S168" i="1"/>
  <c r="S170" i="1"/>
  <c r="S176" i="1"/>
  <c r="S182" i="1"/>
  <c r="S190" i="1"/>
  <c r="S195" i="1"/>
  <c r="S200" i="1"/>
  <c r="S202" i="1"/>
  <c r="S204" i="1"/>
  <c r="S210" i="1"/>
  <c r="S219" i="1"/>
  <c r="S221" i="1"/>
  <c r="S232" i="1"/>
  <c r="S235" i="1"/>
  <c r="S236" i="1"/>
  <c r="S242" i="1"/>
  <c r="S273" i="1"/>
  <c r="S275" i="1"/>
  <c r="S285" i="1"/>
  <c r="S291" i="1"/>
  <c r="S292" i="1"/>
  <c r="S297" i="1"/>
  <c r="S300" i="1"/>
  <c r="S310" i="1"/>
  <c r="S312" i="1"/>
  <c r="S324" i="1"/>
  <c r="S326" i="1"/>
  <c r="S328" i="1"/>
  <c r="S329" i="1"/>
  <c r="T6" i="1"/>
  <c r="T26" i="1"/>
  <c r="T35" i="1"/>
  <c r="T37" i="1"/>
  <c r="T98" i="1"/>
  <c r="T101" i="1"/>
  <c r="T105" i="1"/>
  <c r="T114" i="1"/>
  <c r="T129" i="1"/>
  <c r="T134" i="1"/>
  <c r="T136" i="1"/>
  <c r="T158" i="1"/>
  <c r="T162" i="1"/>
  <c r="T168" i="1"/>
  <c r="T170" i="1"/>
  <c r="T176" i="1"/>
  <c r="T182" i="1"/>
  <c r="T190" i="1"/>
  <c r="T195" i="1"/>
  <c r="T200" i="1"/>
  <c r="T202" i="1"/>
  <c r="T204" i="1"/>
  <c r="T210" i="1"/>
  <c r="T219" i="1"/>
  <c r="T221" i="1"/>
  <c r="T232" i="1"/>
  <c r="T235" i="1"/>
  <c r="T236" i="1"/>
  <c r="T242" i="1"/>
  <c r="T273" i="1"/>
  <c r="T275" i="1"/>
  <c r="T285" i="1"/>
  <c r="T291" i="1"/>
  <c r="T292" i="1"/>
  <c r="T297" i="1"/>
  <c r="T300" i="1"/>
  <c r="T310" i="1"/>
  <c r="T312" i="1"/>
  <c r="T324" i="1"/>
  <c r="T326" i="1"/>
  <c r="T328" i="1"/>
  <c r="T329" i="1"/>
  <c r="U6" i="1"/>
  <c r="U26" i="1"/>
  <c r="U35" i="1"/>
  <c r="U37" i="1"/>
  <c r="U98" i="1"/>
  <c r="U101" i="1"/>
  <c r="U105" i="1"/>
  <c r="U114" i="1"/>
  <c r="U129" i="1"/>
  <c r="U134" i="1"/>
  <c r="U136" i="1"/>
  <c r="U158" i="1"/>
  <c r="U162" i="1"/>
  <c r="U168" i="1"/>
  <c r="U170" i="1"/>
  <c r="U176" i="1"/>
  <c r="U182" i="1"/>
  <c r="U190" i="1"/>
  <c r="U195" i="1"/>
  <c r="U200" i="1"/>
  <c r="U202" i="1"/>
  <c r="U204" i="1"/>
  <c r="U210" i="1"/>
  <c r="U219" i="1"/>
  <c r="U221" i="1"/>
  <c r="U232" i="1"/>
  <c r="U235" i="1"/>
  <c r="U236" i="1"/>
  <c r="U242" i="1"/>
  <c r="U273" i="1"/>
  <c r="U275" i="1"/>
  <c r="U285" i="1"/>
  <c r="U291" i="1"/>
  <c r="U292" i="1"/>
  <c r="U297" i="1"/>
  <c r="U300" i="1"/>
  <c r="U310" i="1"/>
  <c r="U312" i="1"/>
  <c r="U324" i="1"/>
  <c r="U326" i="1"/>
  <c r="U328" i="1"/>
  <c r="U329" i="1"/>
  <c r="V6" i="1"/>
  <c r="V26" i="1"/>
  <c r="V35" i="1"/>
  <c r="V37" i="1"/>
  <c r="V98" i="1"/>
  <c r="V101" i="1"/>
  <c r="V105" i="1"/>
  <c r="V114" i="1"/>
  <c r="V129" i="1"/>
  <c r="V134" i="1"/>
  <c r="V136" i="1"/>
  <c r="V158" i="1"/>
  <c r="V162" i="1"/>
  <c r="V168" i="1"/>
  <c r="V170" i="1"/>
  <c r="V176" i="1"/>
  <c r="V182" i="1"/>
  <c r="V190" i="1"/>
  <c r="V195" i="1"/>
  <c r="V200" i="1"/>
  <c r="V202" i="1"/>
  <c r="V204" i="1"/>
  <c r="V210" i="1"/>
  <c r="V219" i="1"/>
  <c r="V221" i="1"/>
  <c r="V232" i="1"/>
  <c r="V235" i="1"/>
  <c r="V236" i="1"/>
  <c r="V242" i="1"/>
  <c r="V273" i="1"/>
  <c r="V275" i="1"/>
  <c r="V285" i="1"/>
  <c r="V291" i="1"/>
  <c r="V292" i="1"/>
  <c r="V297" i="1"/>
  <c r="V300" i="1"/>
  <c r="V310" i="1"/>
  <c r="V312" i="1"/>
  <c r="V324" i="1"/>
  <c r="V326" i="1"/>
  <c r="V328" i="1"/>
  <c r="V329" i="1"/>
  <c r="W6" i="1"/>
  <c r="W26" i="1"/>
  <c r="W35" i="1"/>
  <c r="W37" i="1"/>
  <c r="W98" i="1"/>
  <c r="W101" i="1"/>
  <c r="W105" i="1"/>
  <c r="W114" i="1"/>
  <c r="W129" i="1"/>
  <c r="W134" i="1"/>
  <c r="W136" i="1"/>
  <c r="W158" i="1"/>
  <c r="W162" i="1"/>
  <c r="W168" i="1"/>
  <c r="W170" i="1"/>
  <c r="W176" i="1"/>
  <c r="W182" i="1"/>
  <c r="W190" i="1"/>
  <c r="W195" i="1"/>
  <c r="W200" i="1"/>
  <c r="W202" i="1"/>
  <c r="W204" i="1"/>
  <c r="W210" i="1"/>
  <c r="W219" i="1"/>
  <c r="W221" i="1"/>
  <c r="W232" i="1"/>
  <c r="W235" i="1"/>
  <c r="W236" i="1"/>
  <c r="W242" i="1"/>
  <c r="W273" i="1"/>
  <c r="W275" i="1"/>
  <c r="W285" i="1"/>
  <c r="W291" i="1"/>
  <c r="W292" i="1"/>
  <c r="W297" i="1"/>
  <c r="W300" i="1"/>
  <c r="W310" i="1"/>
  <c r="W312" i="1"/>
  <c r="W324" i="1"/>
  <c r="W326" i="1"/>
  <c r="W328" i="1"/>
  <c r="W329" i="1"/>
  <c r="X6" i="1"/>
  <c r="X26" i="1"/>
  <c r="X35" i="1"/>
  <c r="X37" i="1"/>
  <c r="X98" i="1"/>
  <c r="X101" i="1"/>
  <c r="X105" i="1"/>
  <c r="X114" i="1"/>
  <c r="X129" i="1"/>
  <c r="X134" i="1"/>
  <c r="X136" i="1"/>
  <c r="X158" i="1"/>
  <c r="X162" i="1"/>
  <c r="X168" i="1"/>
  <c r="X170" i="1"/>
  <c r="X176" i="1"/>
  <c r="X182" i="1"/>
  <c r="X190" i="1"/>
  <c r="X195" i="1"/>
  <c r="X200" i="1"/>
  <c r="X202" i="1"/>
  <c r="X204" i="1"/>
  <c r="X210" i="1"/>
  <c r="X219" i="1"/>
  <c r="X221" i="1"/>
  <c r="X232" i="1"/>
  <c r="X235" i="1"/>
  <c r="X236" i="1"/>
  <c r="X242" i="1"/>
  <c r="X273" i="1"/>
  <c r="X275" i="1"/>
  <c r="X285" i="1"/>
  <c r="X291" i="1"/>
  <c r="X292" i="1"/>
  <c r="X297" i="1"/>
  <c r="X300" i="1"/>
  <c r="X310" i="1"/>
  <c r="X312" i="1"/>
  <c r="X324" i="1"/>
  <c r="X326" i="1"/>
  <c r="X328" i="1"/>
  <c r="X329" i="1"/>
  <c r="Y6" i="1"/>
  <c r="Y26" i="1"/>
  <c r="Y35" i="1"/>
  <c r="Y37" i="1"/>
  <c r="Y98" i="1"/>
  <c r="Y101" i="1"/>
  <c r="Y105" i="1"/>
  <c r="Y114" i="1"/>
  <c r="Y129" i="1"/>
  <c r="Y134" i="1"/>
  <c r="Y136" i="1"/>
  <c r="Y158" i="1"/>
  <c r="Y162" i="1"/>
  <c r="Y168" i="1"/>
  <c r="Y170" i="1"/>
  <c r="Y176" i="1"/>
  <c r="Y182" i="1"/>
  <c r="Y190" i="1"/>
  <c r="Y195" i="1"/>
  <c r="Y200" i="1"/>
  <c r="Y202" i="1"/>
  <c r="Y204" i="1"/>
  <c r="Y210" i="1"/>
  <c r="Y219" i="1"/>
  <c r="Y221" i="1"/>
  <c r="Y232" i="1"/>
  <c r="Y235" i="1"/>
  <c r="Y236" i="1"/>
  <c r="Y242" i="1"/>
  <c r="Y273" i="1"/>
  <c r="Y275" i="1"/>
  <c r="Y285" i="1"/>
  <c r="Y291" i="1"/>
  <c r="Y292" i="1"/>
  <c r="Y297" i="1"/>
  <c r="Y300" i="1"/>
  <c r="Y310" i="1"/>
  <c r="Y312" i="1"/>
  <c r="Y324" i="1"/>
  <c r="Y326" i="1"/>
  <c r="Y328" i="1"/>
  <c r="Y329" i="1"/>
  <c r="H188" i="1"/>
  <c r="H256" i="1"/>
  <c r="H231" i="1"/>
  <c r="H191" i="1"/>
  <c r="H142" i="1"/>
  <c r="H161" i="1"/>
  <c r="H298" i="1"/>
  <c r="H272" i="1"/>
  <c r="H150" i="1"/>
  <c r="H43" i="1"/>
  <c r="H307" i="1"/>
  <c r="H315" i="1"/>
  <c r="H106" i="1"/>
  <c r="H139" i="1"/>
  <c r="H249" i="1"/>
  <c r="H172" i="1"/>
  <c r="H174" i="1"/>
  <c r="H178" i="1"/>
  <c r="H313" i="1"/>
  <c r="H34" i="1"/>
  <c r="H23" i="1"/>
  <c r="H15" i="1"/>
  <c r="H218" i="1"/>
  <c r="H140" i="1"/>
  <c r="H110" i="1"/>
  <c r="H154" i="1"/>
  <c r="H205" i="1"/>
  <c r="H147" i="1"/>
  <c r="H52" i="1"/>
  <c r="H267" i="1"/>
  <c r="H233" i="1"/>
  <c r="H116" i="1"/>
  <c r="H189" i="1"/>
  <c r="H295" i="1"/>
  <c r="H151" i="1"/>
  <c r="H317" i="1"/>
  <c r="H261" i="1"/>
  <c r="H264" i="1"/>
  <c r="H165" i="1"/>
  <c r="H146" i="1"/>
  <c r="H72" i="1"/>
  <c r="H115" i="1"/>
  <c r="H38" i="1"/>
  <c r="I188" i="1"/>
  <c r="I256" i="1"/>
  <c r="I231" i="1"/>
  <c r="I191" i="1"/>
  <c r="I142" i="1"/>
  <c r="I161" i="1"/>
  <c r="I298" i="1"/>
  <c r="I272" i="1"/>
  <c r="I150" i="1"/>
  <c r="I43" i="1"/>
  <c r="I307" i="1"/>
  <c r="I315" i="1"/>
  <c r="I106" i="1"/>
  <c r="I139" i="1"/>
  <c r="I249" i="1"/>
  <c r="I172" i="1"/>
  <c r="I174" i="1"/>
  <c r="I178" i="1"/>
  <c r="I313" i="1"/>
  <c r="I34" i="1"/>
  <c r="I23" i="1"/>
  <c r="I15" i="1"/>
  <c r="I218" i="1"/>
  <c r="I140" i="1"/>
  <c r="I110" i="1"/>
  <c r="I154" i="1"/>
  <c r="I205" i="1"/>
  <c r="I147" i="1"/>
  <c r="I52" i="1"/>
  <c r="I267" i="1"/>
  <c r="I233" i="1"/>
  <c r="I116" i="1"/>
  <c r="I189" i="1"/>
  <c r="I295" i="1"/>
  <c r="I151" i="1"/>
  <c r="I317" i="1"/>
  <c r="I261" i="1"/>
  <c r="I264" i="1"/>
  <c r="I165" i="1"/>
  <c r="I146" i="1"/>
  <c r="I72" i="1"/>
  <c r="I115" i="1"/>
  <c r="I38" i="1"/>
  <c r="J188" i="1"/>
  <c r="J256" i="1"/>
  <c r="J231" i="1"/>
  <c r="J191" i="1"/>
  <c r="J142" i="1"/>
  <c r="J161" i="1"/>
  <c r="J298" i="1"/>
  <c r="J272" i="1"/>
  <c r="J150" i="1"/>
  <c r="J43" i="1"/>
  <c r="J307" i="1"/>
  <c r="J315" i="1"/>
  <c r="J106" i="1"/>
  <c r="J139" i="1"/>
  <c r="J249" i="1"/>
  <c r="J172" i="1"/>
  <c r="J174" i="1"/>
  <c r="J178" i="1"/>
  <c r="J313" i="1"/>
  <c r="J34" i="1"/>
  <c r="J23" i="1"/>
  <c r="J15" i="1"/>
  <c r="J218" i="1"/>
  <c r="J140" i="1"/>
  <c r="J110" i="1"/>
  <c r="J154" i="1"/>
  <c r="J205" i="1"/>
  <c r="J147" i="1"/>
  <c r="J52" i="1"/>
  <c r="J267" i="1"/>
  <c r="J233" i="1"/>
  <c r="J116" i="1"/>
  <c r="J189" i="1"/>
  <c r="J295" i="1"/>
  <c r="J151" i="1"/>
  <c r="J317" i="1"/>
  <c r="J261" i="1"/>
  <c r="J264" i="1"/>
  <c r="J165" i="1"/>
  <c r="J146" i="1"/>
  <c r="J72" i="1"/>
  <c r="J115" i="1"/>
  <c r="J38" i="1"/>
  <c r="K188" i="1"/>
  <c r="K256" i="1"/>
  <c r="K231" i="1"/>
  <c r="K191" i="1"/>
  <c r="K142" i="1"/>
  <c r="K161" i="1"/>
  <c r="K298" i="1"/>
  <c r="K272" i="1"/>
  <c r="K150" i="1"/>
  <c r="K43" i="1"/>
  <c r="K307" i="1"/>
  <c r="K315" i="1"/>
  <c r="K106" i="1"/>
  <c r="K139" i="1"/>
  <c r="K249" i="1"/>
  <c r="K172" i="1"/>
  <c r="K174" i="1"/>
  <c r="K178" i="1"/>
  <c r="K313" i="1"/>
  <c r="K34" i="1"/>
  <c r="K23" i="1"/>
  <c r="K15" i="1"/>
  <c r="K218" i="1"/>
  <c r="K140" i="1"/>
  <c r="K110" i="1"/>
  <c r="K154" i="1"/>
  <c r="K205" i="1"/>
  <c r="K147" i="1"/>
  <c r="K52" i="1"/>
  <c r="K267" i="1"/>
  <c r="K233" i="1"/>
  <c r="K116" i="1"/>
  <c r="K189" i="1"/>
  <c r="K295" i="1"/>
  <c r="K151" i="1"/>
  <c r="K317" i="1"/>
  <c r="K261" i="1"/>
  <c r="K264" i="1"/>
  <c r="K165" i="1"/>
  <c r="K146" i="1"/>
  <c r="K72" i="1"/>
  <c r="K115" i="1"/>
  <c r="K38" i="1"/>
  <c r="L188" i="1"/>
  <c r="L256" i="1"/>
  <c r="L231" i="1"/>
  <c r="L191" i="1"/>
  <c r="L142" i="1"/>
  <c r="L161" i="1"/>
  <c r="L298" i="1"/>
  <c r="L272" i="1"/>
  <c r="L150" i="1"/>
  <c r="L43" i="1"/>
  <c r="L307" i="1"/>
  <c r="L315" i="1"/>
  <c r="L106" i="1"/>
  <c r="L139" i="1"/>
  <c r="L249" i="1"/>
  <c r="L172" i="1"/>
  <c r="L174" i="1"/>
  <c r="L178" i="1"/>
  <c r="L313" i="1"/>
  <c r="L34" i="1"/>
  <c r="L23" i="1"/>
  <c r="L15" i="1"/>
  <c r="L218" i="1"/>
  <c r="L140" i="1"/>
  <c r="L110" i="1"/>
  <c r="L154" i="1"/>
  <c r="L205" i="1"/>
  <c r="L147" i="1"/>
  <c r="L52" i="1"/>
  <c r="L267" i="1"/>
  <c r="L233" i="1"/>
  <c r="L116" i="1"/>
  <c r="L189" i="1"/>
  <c r="L295" i="1"/>
  <c r="L151" i="1"/>
  <c r="L317" i="1"/>
  <c r="L261" i="1"/>
  <c r="L264" i="1"/>
  <c r="L165" i="1"/>
  <c r="L146" i="1"/>
  <c r="L72" i="1"/>
  <c r="L115" i="1"/>
  <c r="L38" i="1"/>
  <c r="M188" i="1"/>
  <c r="M256" i="1"/>
  <c r="M231" i="1"/>
  <c r="M191" i="1"/>
  <c r="M142" i="1"/>
  <c r="M161" i="1"/>
  <c r="M298" i="1"/>
  <c r="M272" i="1"/>
  <c r="M150" i="1"/>
  <c r="M43" i="1"/>
  <c r="M307" i="1"/>
  <c r="M315" i="1"/>
  <c r="M106" i="1"/>
  <c r="M139" i="1"/>
  <c r="M249" i="1"/>
  <c r="M172" i="1"/>
  <c r="M174" i="1"/>
  <c r="M178" i="1"/>
  <c r="M313" i="1"/>
  <c r="M34" i="1"/>
  <c r="M23" i="1"/>
  <c r="M15" i="1"/>
  <c r="M218" i="1"/>
  <c r="M140" i="1"/>
  <c r="M110" i="1"/>
  <c r="M154" i="1"/>
  <c r="M205" i="1"/>
  <c r="M147" i="1"/>
  <c r="M52" i="1"/>
  <c r="M267" i="1"/>
  <c r="M233" i="1"/>
  <c r="M116" i="1"/>
  <c r="M189" i="1"/>
  <c r="M295" i="1"/>
  <c r="M151" i="1"/>
  <c r="M317" i="1"/>
  <c r="M261" i="1"/>
  <c r="M264" i="1"/>
  <c r="M165" i="1"/>
  <c r="M146" i="1"/>
  <c r="M72" i="1"/>
  <c r="M115" i="1"/>
  <c r="M38" i="1"/>
  <c r="N188" i="1"/>
  <c r="N256" i="1"/>
  <c r="N231" i="1"/>
  <c r="N191" i="1"/>
  <c r="N142" i="1"/>
  <c r="N161" i="1"/>
  <c r="N298" i="1"/>
  <c r="N272" i="1"/>
  <c r="N150" i="1"/>
  <c r="N43" i="1"/>
  <c r="N307" i="1"/>
  <c r="N315" i="1"/>
  <c r="N106" i="1"/>
  <c r="N139" i="1"/>
  <c r="N249" i="1"/>
  <c r="N172" i="1"/>
  <c r="N174" i="1"/>
  <c r="N178" i="1"/>
  <c r="N313" i="1"/>
  <c r="N34" i="1"/>
  <c r="N23" i="1"/>
  <c r="N15" i="1"/>
  <c r="N218" i="1"/>
  <c r="N140" i="1"/>
  <c r="N110" i="1"/>
  <c r="N154" i="1"/>
  <c r="N205" i="1"/>
  <c r="N147" i="1"/>
  <c r="N52" i="1"/>
  <c r="N267" i="1"/>
  <c r="N233" i="1"/>
  <c r="N116" i="1"/>
  <c r="N189" i="1"/>
  <c r="N295" i="1"/>
  <c r="N151" i="1"/>
  <c r="N317" i="1"/>
  <c r="N261" i="1"/>
  <c r="N264" i="1"/>
  <c r="N165" i="1"/>
  <c r="N146" i="1"/>
  <c r="N72" i="1"/>
  <c r="N115" i="1"/>
  <c r="N38" i="1"/>
  <c r="O188" i="1"/>
  <c r="O256" i="1"/>
  <c r="O231" i="1"/>
  <c r="O191" i="1"/>
  <c r="O142" i="1"/>
  <c r="O161" i="1"/>
  <c r="O298" i="1"/>
  <c r="O272" i="1"/>
  <c r="O150" i="1"/>
  <c r="O43" i="1"/>
  <c r="O307" i="1"/>
  <c r="O315" i="1"/>
  <c r="O106" i="1"/>
  <c r="O139" i="1"/>
  <c r="O249" i="1"/>
  <c r="O172" i="1"/>
  <c r="O174" i="1"/>
  <c r="O178" i="1"/>
  <c r="O313" i="1"/>
  <c r="O34" i="1"/>
  <c r="O23" i="1"/>
  <c r="O15" i="1"/>
  <c r="O218" i="1"/>
  <c r="O140" i="1"/>
  <c r="O110" i="1"/>
  <c r="O154" i="1"/>
  <c r="O205" i="1"/>
  <c r="O147" i="1"/>
  <c r="O52" i="1"/>
  <c r="O267" i="1"/>
  <c r="O233" i="1"/>
  <c r="O116" i="1"/>
  <c r="O189" i="1"/>
  <c r="O295" i="1"/>
  <c r="O151" i="1"/>
  <c r="O317" i="1"/>
  <c r="O261" i="1"/>
  <c r="O264" i="1"/>
  <c r="O165" i="1"/>
  <c r="O146" i="1"/>
  <c r="O72" i="1"/>
  <c r="O115" i="1"/>
  <c r="O38" i="1"/>
  <c r="P188" i="1"/>
  <c r="P256" i="1"/>
  <c r="P231" i="1"/>
  <c r="P191" i="1"/>
  <c r="P142" i="1"/>
  <c r="P161" i="1"/>
  <c r="P298" i="1"/>
  <c r="P272" i="1"/>
  <c r="P150" i="1"/>
  <c r="P43" i="1"/>
  <c r="P307" i="1"/>
  <c r="P315" i="1"/>
  <c r="P106" i="1"/>
  <c r="P139" i="1"/>
  <c r="P249" i="1"/>
  <c r="P172" i="1"/>
  <c r="P174" i="1"/>
  <c r="P178" i="1"/>
  <c r="P313" i="1"/>
  <c r="P34" i="1"/>
  <c r="P23" i="1"/>
  <c r="P15" i="1"/>
  <c r="P218" i="1"/>
  <c r="P140" i="1"/>
  <c r="P110" i="1"/>
  <c r="P154" i="1"/>
  <c r="P205" i="1"/>
  <c r="P147" i="1"/>
  <c r="P52" i="1"/>
  <c r="P267" i="1"/>
  <c r="P233" i="1"/>
  <c r="P116" i="1"/>
  <c r="P189" i="1"/>
  <c r="P295" i="1"/>
  <c r="P151" i="1"/>
  <c r="P317" i="1"/>
  <c r="P261" i="1"/>
  <c r="P264" i="1"/>
  <c r="P165" i="1"/>
  <c r="P146" i="1"/>
  <c r="P72" i="1"/>
  <c r="P115" i="1"/>
  <c r="P38" i="1"/>
  <c r="Q188" i="1"/>
  <c r="Q256" i="1"/>
  <c r="Q231" i="1"/>
  <c r="Q191" i="1"/>
  <c r="Q142" i="1"/>
  <c r="Q161" i="1"/>
  <c r="Q298" i="1"/>
  <c r="Q272" i="1"/>
  <c r="Q150" i="1"/>
  <c r="Q43" i="1"/>
  <c r="Q307" i="1"/>
  <c r="Q315" i="1"/>
  <c r="Q106" i="1"/>
  <c r="Q139" i="1"/>
  <c r="Q249" i="1"/>
  <c r="Q172" i="1"/>
  <c r="Q174" i="1"/>
  <c r="Q178" i="1"/>
  <c r="Q313" i="1"/>
  <c r="Q34" i="1"/>
  <c r="Q23" i="1"/>
  <c r="Q15" i="1"/>
  <c r="Q218" i="1"/>
  <c r="Q140" i="1"/>
  <c r="Q110" i="1"/>
  <c r="Q154" i="1"/>
  <c r="Q205" i="1"/>
  <c r="Q147" i="1"/>
  <c r="Q52" i="1"/>
  <c r="Q267" i="1"/>
  <c r="Q233" i="1"/>
  <c r="Q116" i="1"/>
  <c r="Q189" i="1"/>
  <c r="Q295" i="1"/>
  <c r="Q151" i="1"/>
  <c r="Q317" i="1"/>
  <c r="Q261" i="1"/>
  <c r="Q264" i="1"/>
  <c r="Q165" i="1"/>
  <c r="Q146" i="1"/>
  <c r="Q72" i="1"/>
  <c r="Q115" i="1"/>
  <c r="Q38" i="1"/>
  <c r="R188" i="1"/>
  <c r="R256" i="1"/>
  <c r="R231" i="1"/>
  <c r="R191" i="1"/>
  <c r="R142" i="1"/>
  <c r="R161" i="1"/>
  <c r="R298" i="1"/>
  <c r="R272" i="1"/>
  <c r="R150" i="1"/>
  <c r="R43" i="1"/>
  <c r="R307" i="1"/>
  <c r="R315" i="1"/>
  <c r="R106" i="1"/>
  <c r="R139" i="1"/>
  <c r="R249" i="1"/>
  <c r="R172" i="1"/>
  <c r="R174" i="1"/>
  <c r="R178" i="1"/>
  <c r="R313" i="1"/>
  <c r="R34" i="1"/>
  <c r="R23" i="1"/>
  <c r="R15" i="1"/>
  <c r="R218" i="1"/>
  <c r="R140" i="1"/>
  <c r="R110" i="1"/>
  <c r="R154" i="1"/>
  <c r="R205" i="1"/>
  <c r="R147" i="1"/>
  <c r="R52" i="1"/>
  <c r="R267" i="1"/>
  <c r="R233" i="1"/>
  <c r="R116" i="1"/>
  <c r="R189" i="1"/>
  <c r="R295" i="1"/>
  <c r="R151" i="1"/>
  <c r="R317" i="1"/>
  <c r="R261" i="1"/>
  <c r="R264" i="1"/>
  <c r="R165" i="1"/>
  <c r="R146" i="1"/>
  <c r="R72" i="1"/>
  <c r="R115" i="1"/>
  <c r="R38" i="1"/>
  <c r="S188" i="1"/>
  <c r="S256" i="1"/>
  <c r="S231" i="1"/>
  <c r="S191" i="1"/>
  <c r="S142" i="1"/>
  <c r="S161" i="1"/>
  <c r="S298" i="1"/>
  <c r="S272" i="1"/>
  <c r="S150" i="1"/>
  <c r="S43" i="1"/>
  <c r="S307" i="1"/>
  <c r="S315" i="1"/>
  <c r="S106" i="1"/>
  <c r="S139" i="1"/>
  <c r="S249" i="1"/>
  <c r="S172" i="1"/>
  <c r="S174" i="1"/>
  <c r="S178" i="1"/>
  <c r="S313" i="1"/>
  <c r="S34" i="1"/>
  <c r="S23" i="1"/>
  <c r="S15" i="1"/>
  <c r="S218" i="1"/>
  <c r="S140" i="1"/>
  <c r="S110" i="1"/>
  <c r="S154" i="1"/>
  <c r="S205" i="1"/>
  <c r="S147" i="1"/>
  <c r="S52" i="1"/>
  <c r="S267" i="1"/>
  <c r="S233" i="1"/>
  <c r="S116" i="1"/>
  <c r="S189" i="1"/>
  <c r="S295" i="1"/>
  <c r="S151" i="1"/>
  <c r="S317" i="1"/>
  <c r="S261" i="1"/>
  <c r="S264" i="1"/>
  <c r="S165" i="1"/>
  <c r="S146" i="1"/>
  <c r="S72" i="1"/>
  <c r="S115" i="1"/>
  <c r="S38" i="1"/>
  <c r="T188" i="1"/>
  <c r="T256" i="1"/>
  <c r="T231" i="1"/>
  <c r="T191" i="1"/>
  <c r="T142" i="1"/>
  <c r="T161" i="1"/>
  <c r="T298" i="1"/>
  <c r="T272" i="1"/>
  <c r="T150" i="1"/>
  <c r="T43" i="1"/>
  <c r="T307" i="1"/>
  <c r="T315" i="1"/>
  <c r="T106" i="1"/>
  <c r="T139" i="1"/>
  <c r="T249" i="1"/>
  <c r="T172" i="1"/>
  <c r="T174" i="1"/>
  <c r="T178" i="1"/>
  <c r="T313" i="1"/>
  <c r="T34" i="1"/>
  <c r="T23" i="1"/>
  <c r="T15" i="1"/>
  <c r="T218" i="1"/>
  <c r="T140" i="1"/>
  <c r="T110" i="1"/>
  <c r="T154" i="1"/>
  <c r="T205" i="1"/>
  <c r="T147" i="1"/>
  <c r="T52" i="1"/>
  <c r="T267" i="1"/>
  <c r="T233" i="1"/>
  <c r="T116" i="1"/>
  <c r="T189" i="1"/>
  <c r="T295" i="1"/>
  <c r="T151" i="1"/>
  <c r="T317" i="1"/>
  <c r="T261" i="1"/>
  <c r="T264" i="1"/>
  <c r="T165" i="1"/>
  <c r="T146" i="1"/>
  <c r="T72" i="1"/>
  <c r="T115" i="1"/>
  <c r="T38" i="1"/>
  <c r="U188" i="1"/>
  <c r="U256" i="1"/>
  <c r="U231" i="1"/>
  <c r="U191" i="1"/>
  <c r="U142" i="1"/>
  <c r="U161" i="1"/>
  <c r="U298" i="1"/>
  <c r="U272" i="1"/>
  <c r="U150" i="1"/>
  <c r="U43" i="1"/>
  <c r="U307" i="1"/>
  <c r="U315" i="1"/>
  <c r="U106" i="1"/>
  <c r="U139" i="1"/>
  <c r="U249" i="1"/>
  <c r="U172" i="1"/>
  <c r="U174" i="1"/>
  <c r="U178" i="1"/>
  <c r="U313" i="1"/>
  <c r="U34" i="1"/>
  <c r="U23" i="1"/>
  <c r="U15" i="1"/>
  <c r="U218" i="1"/>
  <c r="U140" i="1"/>
  <c r="U110" i="1"/>
  <c r="U154" i="1"/>
  <c r="U205" i="1"/>
  <c r="U147" i="1"/>
  <c r="U52" i="1"/>
  <c r="U267" i="1"/>
  <c r="U233" i="1"/>
  <c r="U116" i="1"/>
  <c r="U189" i="1"/>
  <c r="U295" i="1"/>
  <c r="U151" i="1"/>
  <c r="U317" i="1"/>
  <c r="U261" i="1"/>
  <c r="U264" i="1"/>
  <c r="U165" i="1"/>
  <c r="U146" i="1"/>
  <c r="U72" i="1"/>
  <c r="U115" i="1"/>
  <c r="U38" i="1"/>
  <c r="V188" i="1"/>
  <c r="V256" i="1"/>
  <c r="V231" i="1"/>
  <c r="V191" i="1"/>
  <c r="V142" i="1"/>
  <c r="V161" i="1"/>
  <c r="V298" i="1"/>
  <c r="V272" i="1"/>
  <c r="V150" i="1"/>
  <c r="V43" i="1"/>
  <c r="V307" i="1"/>
  <c r="V315" i="1"/>
  <c r="V106" i="1"/>
  <c r="V139" i="1"/>
  <c r="V249" i="1"/>
  <c r="V172" i="1"/>
  <c r="V174" i="1"/>
  <c r="V178" i="1"/>
  <c r="V313" i="1"/>
  <c r="V34" i="1"/>
  <c r="V23" i="1"/>
  <c r="V15" i="1"/>
  <c r="V218" i="1"/>
  <c r="V140" i="1"/>
  <c r="V110" i="1"/>
  <c r="V154" i="1"/>
  <c r="V205" i="1"/>
  <c r="V147" i="1"/>
  <c r="V52" i="1"/>
  <c r="V267" i="1"/>
  <c r="V233" i="1"/>
  <c r="V116" i="1"/>
  <c r="V189" i="1"/>
  <c r="V295" i="1"/>
  <c r="V151" i="1"/>
  <c r="V317" i="1"/>
  <c r="V261" i="1"/>
  <c r="V264" i="1"/>
  <c r="V165" i="1"/>
  <c r="V146" i="1"/>
  <c r="V72" i="1"/>
  <c r="V115" i="1"/>
  <c r="V38" i="1"/>
  <c r="W188" i="1"/>
  <c r="W256" i="1"/>
  <c r="W231" i="1"/>
  <c r="W191" i="1"/>
  <c r="W142" i="1"/>
  <c r="W161" i="1"/>
  <c r="W298" i="1"/>
  <c r="W272" i="1"/>
  <c r="W150" i="1"/>
  <c r="W43" i="1"/>
  <c r="W307" i="1"/>
  <c r="W315" i="1"/>
  <c r="W106" i="1"/>
  <c r="W139" i="1"/>
  <c r="W249" i="1"/>
  <c r="W172" i="1"/>
  <c r="W174" i="1"/>
  <c r="W178" i="1"/>
  <c r="W313" i="1"/>
  <c r="W34" i="1"/>
  <c r="W23" i="1"/>
  <c r="W15" i="1"/>
  <c r="W218" i="1"/>
  <c r="W140" i="1"/>
  <c r="W110" i="1"/>
  <c r="W154" i="1"/>
  <c r="W205" i="1"/>
  <c r="W147" i="1"/>
  <c r="W52" i="1"/>
  <c r="W267" i="1"/>
  <c r="W233" i="1"/>
  <c r="W116" i="1"/>
  <c r="W189" i="1"/>
  <c r="W295" i="1"/>
  <c r="W151" i="1"/>
  <c r="W317" i="1"/>
  <c r="W261" i="1"/>
  <c r="W264" i="1"/>
  <c r="W165" i="1"/>
  <c r="W146" i="1"/>
  <c r="W72" i="1"/>
  <c r="W115" i="1"/>
  <c r="W38" i="1"/>
  <c r="X188" i="1"/>
  <c r="X256" i="1"/>
  <c r="X231" i="1"/>
  <c r="X191" i="1"/>
  <c r="X142" i="1"/>
  <c r="X161" i="1"/>
  <c r="X298" i="1"/>
  <c r="X272" i="1"/>
  <c r="X150" i="1"/>
  <c r="X43" i="1"/>
  <c r="X307" i="1"/>
  <c r="X315" i="1"/>
  <c r="X106" i="1"/>
  <c r="X139" i="1"/>
  <c r="X249" i="1"/>
  <c r="X172" i="1"/>
  <c r="X174" i="1"/>
  <c r="X178" i="1"/>
  <c r="X313" i="1"/>
  <c r="X34" i="1"/>
  <c r="X23" i="1"/>
  <c r="X15" i="1"/>
  <c r="X218" i="1"/>
  <c r="X140" i="1"/>
  <c r="X110" i="1"/>
  <c r="X154" i="1"/>
  <c r="X205" i="1"/>
  <c r="X147" i="1"/>
  <c r="X52" i="1"/>
  <c r="X267" i="1"/>
  <c r="X233" i="1"/>
  <c r="X116" i="1"/>
  <c r="X189" i="1"/>
  <c r="X295" i="1"/>
  <c r="X151" i="1"/>
  <c r="X317" i="1"/>
  <c r="X261" i="1"/>
  <c r="X264" i="1"/>
  <c r="X165" i="1"/>
  <c r="X146" i="1"/>
  <c r="X72" i="1"/>
  <c r="X115" i="1"/>
  <c r="X38" i="1"/>
  <c r="Y188" i="1"/>
  <c r="Y256" i="1"/>
  <c r="Y231" i="1"/>
  <c r="Y191" i="1"/>
  <c r="Y142" i="1"/>
  <c r="Y161" i="1"/>
  <c r="Y298" i="1"/>
  <c r="Y272" i="1"/>
  <c r="Y150" i="1"/>
  <c r="Y43" i="1"/>
  <c r="Y307" i="1"/>
  <c r="Y315" i="1"/>
  <c r="Y106" i="1"/>
  <c r="Y139" i="1"/>
  <c r="Y249" i="1"/>
  <c r="Y172" i="1"/>
  <c r="Y174" i="1"/>
  <c r="Y178" i="1"/>
  <c r="Y313" i="1"/>
  <c r="Y34" i="1"/>
  <c r="Y23" i="1"/>
  <c r="Y15" i="1"/>
  <c r="Y218" i="1"/>
  <c r="Y140" i="1"/>
  <c r="Y110" i="1"/>
  <c r="Y154" i="1"/>
  <c r="Y205" i="1"/>
  <c r="Y147" i="1"/>
  <c r="Y52" i="1"/>
  <c r="Y267" i="1"/>
  <c r="Y233" i="1"/>
  <c r="Y116" i="1"/>
  <c r="Y189" i="1"/>
  <c r="Y295" i="1"/>
  <c r="Y151" i="1"/>
  <c r="Y317" i="1"/>
  <c r="Y261" i="1"/>
  <c r="Y264" i="1"/>
  <c r="Y165" i="1"/>
  <c r="Y146" i="1"/>
  <c r="Y72" i="1"/>
  <c r="Y115" i="1"/>
  <c r="Y38" i="1"/>
  <c r="Y3" i="1"/>
  <c r="Y4" i="1"/>
  <c r="Y7" i="1"/>
  <c r="Y8" i="1"/>
  <c r="Y9" i="1"/>
  <c r="Y10" i="1"/>
  <c r="Y11" i="1"/>
  <c r="Y13" i="1"/>
  <c r="Y16" i="1"/>
  <c r="Y17" i="1"/>
  <c r="Y18" i="1"/>
  <c r="Y20" i="1"/>
  <c r="Y22" i="1"/>
  <c r="Y24" i="1"/>
  <c r="Y25" i="1"/>
  <c r="Y27" i="1"/>
  <c r="Y30" i="1"/>
  <c r="Y31" i="1"/>
  <c r="Y32" i="1"/>
  <c r="Y33" i="1"/>
  <c r="Y39" i="1"/>
  <c r="Y40" i="1"/>
  <c r="Y41" i="1"/>
  <c r="Y44" i="1"/>
  <c r="Y45" i="1"/>
  <c r="Y48" i="1"/>
  <c r="Y51" i="1"/>
  <c r="Y53" i="1"/>
  <c r="Y57" i="1"/>
  <c r="Y58" i="1"/>
  <c r="Y59" i="1"/>
  <c r="Y61" i="1"/>
  <c r="Y63" i="1"/>
  <c r="Y64" i="1"/>
  <c r="Y65" i="1"/>
  <c r="Y66" i="1"/>
  <c r="Y67" i="1"/>
  <c r="Y68" i="1"/>
  <c r="Y69" i="1"/>
  <c r="Y70" i="1"/>
  <c r="Y74" i="1"/>
  <c r="Y75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3" i="1"/>
  <c r="Y94" i="1"/>
  <c r="Y95" i="1"/>
  <c r="Y96" i="1"/>
  <c r="Y97" i="1"/>
  <c r="Y99" i="1"/>
  <c r="Y100" i="1"/>
  <c r="Y103" i="1"/>
  <c r="Y108" i="1"/>
  <c r="Y109" i="1"/>
  <c r="Y112" i="1"/>
  <c r="Y117" i="1"/>
  <c r="Y121" i="1"/>
  <c r="Y123" i="1"/>
  <c r="Y126" i="1"/>
  <c r="Y127" i="1"/>
  <c r="Y130" i="1"/>
  <c r="Y131" i="1"/>
  <c r="Y132" i="1"/>
  <c r="Y135" i="1"/>
  <c r="Y138" i="1"/>
  <c r="Y141" i="1"/>
  <c r="Y144" i="1"/>
  <c r="Y145" i="1"/>
  <c r="Y148" i="1"/>
  <c r="Y149" i="1"/>
  <c r="Y152" i="1"/>
  <c r="Y153" i="1"/>
  <c r="Y155" i="1"/>
  <c r="Y156" i="1"/>
  <c r="Y157" i="1"/>
  <c r="Y160" i="1"/>
  <c r="Y163" i="1"/>
  <c r="Y167" i="1"/>
  <c r="Y169" i="1"/>
  <c r="Y171" i="1"/>
  <c r="Y173" i="1"/>
  <c r="Y175" i="1"/>
  <c r="Y177" i="1"/>
  <c r="Y179" i="1"/>
  <c r="Y185" i="1"/>
  <c r="Y186" i="1"/>
  <c r="Y187" i="1"/>
  <c r="Y192" i="1"/>
  <c r="Y193" i="1"/>
  <c r="Y194" i="1"/>
  <c r="Y196" i="1"/>
  <c r="Y197" i="1"/>
  <c r="Y198" i="1"/>
  <c r="Y201" i="1"/>
  <c r="Y203" i="1"/>
  <c r="Y206" i="1"/>
  <c r="Y211" i="1"/>
  <c r="Y212" i="1"/>
  <c r="Y213" i="1"/>
  <c r="Y214" i="1"/>
  <c r="Y217" i="1"/>
  <c r="Y220" i="1"/>
  <c r="Y222" i="1"/>
  <c r="Y223" i="1"/>
  <c r="Y225" i="1"/>
  <c r="Y226" i="1"/>
  <c r="Y227" i="1"/>
  <c r="Y228" i="1"/>
  <c r="Y229" i="1"/>
  <c r="Y230" i="1"/>
  <c r="Y234" i="1"/>
  <c r="Y237" i="1"/>
  <c r="Y241" i="1"/>
  <c r="Y245" i="1"/>
  <c r="Y247" i="1"/>
  <c r="Y248" i="1"/>
  <c r="Y250" i="1"/>
  <c r="Y251" i="1"/>
  <c r="Y254" i="1"/>
  <c r="Y255" i="1"/>
  <c r="Y257" i="1"/>
  <c r="Y258" i="1"/>
  <c r="Y259" i="1"/>
  <c r="Y262" i="1"/>
  <c r="Y263" i="1"/>
  <c r="Y265" i="1"/>
  <c r="Y266" i="1"/>
  <c r="Y270" i="1"/>
  <c r="Y271" i="1"/>
  <c r="Y274" i="1"/>
  <c r="Y276" i="1"/>
  <c r="Y277" i="1"/>
  <c r="Y278" i="1"/>
  <c r="Y279" i="1"/>
  <c r="Y280" i="1"/>
  <c r="Y282" i="1"/>
  <c r="Y284" i="1"/>
  <c r="Y287" i="1"/>
  <c r="Y290" i="1"/>
  <c r="Y293" i="1"/>
  <c r="Y294" i="1"/>
  <c r="Y296" i="1"/>
  <c r="Y299" i="1"/>
  <c r="Y301" i="1"/>
  <c r="Y302" i="1"/>
  <c r="Y303" i="1"/>
  <c r="Y304" i="1"/>
  <c r="Y305" i="1"/>
  <c r="Y306" i="1"/>
  <c r="Y308" i="1"/>
  <c r="Y309" i="1"/>
  <c r="Y311" i="1"/>
  <c r="Y314" i="1"/>
  <c r="Y316" i="1"/>
  <c r="Y320" i="1"/>
  <c r="Y322" i="1"/>
  <c r="Y325" i="1"/>
  <c r="Y327" i="1"/>
  <c r="Y331" i="1"/>
  <c r="Y332" i="1"/>
  <c r="Y333" i="1"/>
  <c r="Y335" i="1"/>
  <c r="X3" i="1"/>
  <c r="X4" i="1"/>
  <c r="X7" i="1"/>
  <c r="X8" i="1"/>
  <c r="X9" i="1"/>
  <c r="X10" i="1"/>
  <c r="X11" i="1"/>
  <c r="X13" i="1"/>
  <c r="X16" i="1"/>
  <c r="X17" i="1"/>
  <c r="X18" i="1"/>
  <c r="X20" i="1"/>
  <c r="X22" i="1"/>
  <c r="X24" i="1"/>
  <c r="X25" i="1"/>
  <c r="X27" i="1"/>
  <c r="X30" i="1"/>
  <c r="X31" i="1"/>
  <c r="X32" i="1"/>
  <c r="X33" i="1"/>
  <c r="X39" i="1"/>
  <c r="X40" i="1"/>
  <c r="X41" i="1"/>
  <c r="X44" i="1"/>
  <c r="X45" i="1"/>
  <c r="X48" i="1"/>
  <c r="X51" i="1"/>
  <c r="X53" i="1"/>
  <c r="X57" i="1"/>
  <c r="X58" i="1"/>
  <c r="X59" i="1"/>
  <c r="X61" i="1"/>
  <c r="X63" i="1"/>
  <c r="X64" i="1"/>
  <c r="X65" i="1"/>
  <c r="X66" i="1"/>
  <c r="X67" i="1"/>
  <c r="X68" i="1"/>
  <c r="X69" i="1"/>
  <c r="X70" i="1"/>
  <c r="X74" i="1"/>
  <c r="X75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3" i="1"/>
  <c r="X94" i="1"/>
  <c r="X95" i="1"/>
  <c r="X96" i="1"/>
  <c r="X97" i="1"/>
  <c r="X99" i="1"/>
  <c r="X100" i="1"/>
  <c r="X103" i="1"/>
  <c r="X108" i="1"/>
  <c r="X109" i="1"/>
  <c r="X112" i="1"/>
  <c r="X117" i="1"/>
  <c r="X121" i="1"/>
  <c r="X123" i="1"/>
  <c r="X126" i="1"/>
  <c r="X127" i="1"/>
  <c r="X130" i="1"/>
  <c r="X131" i="1"/>
  <c r="X132" i="1"/>
  <c r="X135" i="1"/>
  <c r="X138" i="1"/>
  <c r="X141" i="1"/>
  <c r="X144" i="1"/>
  <c r="X145" i="1"/>
  <c r="X148" i="1"/>
  <c r="X149" i="1"/>
  <c r="X152" i="1"/>
  <c r="X153" i="1"/>
  <c r="X155" i="1"/>
  <c r="X156" i="1"/>
  <c r="X157" i="1"/>
  <c r="X160" i="1"/>
  <c r="X163" i="1"/>
  <c r="X167" i="1"/>
  <c r="X169" i="1"/>
  <c r="X171" i="1"/>
  <c r="X173" i="1"/>
  <c r="X175" i="1"/>
  <c r="X177" i="1"/>
  <c r="X179" i="1"/>
  <c r="X185" i="1"/>
  <c r="X186" i="1"/>
  <c r="X187" i="1"/>
  <c r="X192" i="1"/>
  <c r="X193" i="1"/>
  <c r="X194" i="1"/>
  <c r="X196" i="1"/>
  <c r="X197" i="1"/>
  <c r="X198" i="1"/>
  <c r="X201" i="1"/>
  <c r="X203" i="1"/>
  <c r="X206" i="1"/>
  <c r="X211" i="1"/>
  <c r="X212" i="1"/>
  <c r="X213" i="1"/>
  <c r="X214" i="1"/>
  <c r="X217" i="1"/>
  <c r="X220" i="1"/>
  <c r="X222" i="1"/>
  <c r="X223" i="1"/>
  <c r="X225" i="1"/>
  <c r="X226" i="1"/>
  <c r="X227" i="1"/>
  <c r="X228" i="1"/>
  <c r="X229" i="1"/>
  <c r="X230" i="1"/>
  <c r="X234" i="1"/>
  <c r="X237" i="1"/>
  <c r="X241" i="1"/>
  <c r="X245" i="1"/>
  <c r="X247" i="1"/>
  <c r="X248" i="1"/>
  <c r="X250" i="1"/>
  <c r="X251" i="1"/>
  <c r="X254" i="1"/>
  <c r="X255" i="1"/>
  <c r="X257" i="1"/>
  <c r="X258" i="1"/>
  <c r="X259" i="1"/>
  <c r="X262" i="1"/>
  <c r="X263" i="1"/>
  <c r="X265" i="1"/>
  <c r="X266" i="1"/>
  <c r="X270" i="1"/>
  <c r="X271" i="1"/>
  <c r="X274" i="1"/>
  <c r="X276" i="1"/>
  <c r="X277" i="1"/>
  <c r="X278" i="1"/>
  <c r="X279" i="1"/>
  <c r="X280" i="1"/>
  <c r="X282" i="1"/>
  <c r="X284" i="1"/>
  <c r="X287" i="1"/>
  <c r="X290" i="1"/>
  <c r="X293" i="1"/>
  <c r="X294" i="1"/>
  <c r="X296" i="1"/>
  <c r="X299" i="1"/>
  <c r="X301" i="1"/>
  <c r="X302" i="1"/>
  <c r="X303" i="1"/>
  <c r="X304" i="1"/>
  <c r="X305" i="1"/>
  <c r="X306" i="1"/>
  <c r="X308" i="1"/>
  <c r="X309" i="1"/>
  <c r="X311" i="1"/>
  <c r="X314" i="1"/>
  <c r="X316" i="1"/>
  <c r="X320" i="1"/>
  <c r="X322" i="1"/>
  <c r="X325" i="1"/>
  <c r="X327" i="1"/>
  <c r="X331" i="1"/>
  <c r="X332" i="1"/>
  <c r="X333" i="1"/>
  <c r="X335" i="1"/>
  <c r="W3" i="1"/>
  <c r="W4" i="1"/>
  <c r="W7" i="1"/>
  <c r="W8" i="1"/>
  <c r="W9" i="1"/>
  <c r="W10" i="1"/>
  <c r="W11" i="1"/>
  <c r="W13" i="1"/>
  <c r="W16" i="1"/>
  <c r="W17" i="1"/>
  <c r="W18" i="1"/>
  <c r="W20" i="1"/>
  <c r="W22" i="1"/>
  <c r="W24" i="1"/>
  <c r="W25" i="1"/>
  <c r="W27" i="1"/>
  <c r="W30" i="1"/>
  <c r="W31" i="1"/>
  <c r="W32" i="1"/>
  <c r="W33" i="1"/>
  <c r="W39" i="1"/>
  <c r="W40" i="1"/>
  <c r="W41" i="1"/>
  <c r="W44" i="1"/>
  <c r="W45" i="1"/>
  <c r="W48" i="1"/>
  <c r="W51" i="1"/>
  <c r="W53" i="1"/>
  <c r="W57" i="1"/>
  <c r="W58" i="1"/>
  <c r="W59" i="1"/>
  <c r="W61" i="1"/>
  <c r="W63" i="1"/>
  <c r="W64" i="1"/>
  <c r="W65" i="1"/>
  <c r="W66" i="1"/>
  <c r="W67" i="1"/>
  <c r="W68" i="1"/>
  <c r="W69" i="1"/>
  <c r="W70" i="1"/>
  <c r="W74" i="1"/>
  <c r="W75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3" i="1"/>
  <c r="W94" i="1"/>
  <c r="W95" i="1"/>
  <c r="W96" i="1"/>
  <c r="W97" i="1"/>
  <c r="W99" i="1"/>
  <c r="W100" i="1"/>
  <c r="W103" i="1"/>
  <c r="W108" i="1"/>
  <c r="W109" i="1"/>
  <c r="W112" i="1"/>
  <c r="W117" i="1"/>
  <c r="W121" i="1"/>
  <c r="W123" i="1"/>
  <c r="W126" i="1"/>
  <c r="W127" i="1"/>
  <c r="W130" i="1"/>
  <c r="W131" i="1"/>
  <c r="W132" i="1"/>
  <c r="W135" i="1"/>
  <c r="W138" i="1"/>
  <c r="W141" i="1"/>
  <c r="W144" i="1"/>
  <c r="W145" i="1"/>
  <c r="W148" i="1"/>
  <c r="W149" i="1"/>
  <c r="W152" i="1"/>
  <c r="W153" i="1"/>
  <c r="W155" i="1"/>
  <c r="W156" i="1"/>
  <c r="W157" i="1"/>
  <c r="W160" i="1"/>
  <c r="W163" i="1"/>
  <c r="W167" i="1"/>
  <c r="W169" i="1"/>
  <c r="W171" i="1"/>
  <c r="W173" i="1"/>
  <c r="W175" i="1"/>
  <c r="W177" i="1"/>
  <c r="W179" i="1"/>
  <c r="W185" i="1"/>
  <c r="W186" i="1"/>
  <c r="W187" i="1"/>
  <c r="W192" i="1"/>
  <c r="W193" i="1"/>
  <c r="W194" i="1"/>
  <c r="W196" i="1"/>
  <c r="W197" i="1"/>
  <c r="W198" i="1"/>
  <c r="W201" i="1"/>
  <c r="W203" i="1"/>
  <c r="W206" i="1"/>
  <c r="W211" i="1"/>
  <c r="W212" i="1"/>
  <c r="W213" i="1"/>
  <c r="W214" i="1"/>
  <c r="W217" i="1"/>
  <c r="W220" i="1"/>
  <c r="W222" i="1"/>
  <c r="W223" i="1"/>
  <c r="W225" i="1"/>
  <c r="W226" i="1"/>
  <c r="W227" i="1"/>
  <c r="W228" i="1"/>
  <c r="W229" i="1"/>
  <c r="W230" i="1"/>
  <c r="W234" i="1"/>
  <c r="W237" i="1"/>
  <c r="W241" i="1"/>
  <c r="W245" i="1"/>
  <c r="W247" i="1"/>
  <c r="W248" i="1"/>
  <c r="W250" i="1"/>
  <c r="W251" i="1"/>
  <c r="W254" i="1"/>
  <c r="W255" i="1"/>
  <c r="W257" i="1"/>
  <c r="W258" i="1"/>
  <c r="W259" i="1"/>
  <c r="W262" i="1"/>
  <c r="W263" i="1"/>
  <c r="W265" i="1"/>
  <c r="W266" i="1"/>
  <c r="W270" i="1"/>
  <c r="W271" i="1"/>
  <c r="W274" i="1"/>
  <c r="W276" i="1"/>
  <c r="W277" i="1"/>
  <c r="W278" i="1"/>
  <c r="W279" i="1"/>
  <c r="W280" i="1"/>
  <c r="W282" i="1"/>
  <c r="W284" i="1"/>
  <c r="W287" i="1"/>
  <c r="W290" i="1"/>
  <c r="W293" i="1"/>
  <c r="W294" i="1"/>
  <c r="W296" i="1"/>
  <c r="W299" i="1"/>
  <c r="W301" i="1"/>
  <c r="W302" i="1"/>
  <c r="W303" i="1"/>
  <c r="W304" i="1"/>
  <c r="W305" i="1"/>
  <c r="W306" i="1"/>
  <c r="W308" i="1"/>
  <c r="W309" i="1"/>
  <c r="W311" i="1"/>
  <c r="W314" i="1"/>
  <c r="W316" i="1"/>
  <c r="W320" i="1"/>
  <c r="W322" i="1"/>
  <c r="W325" i="1"/>
  <c r="W327" i="1"/>
  <c r="W331" i="1"/>
  <c r="W332" i="1"/>
  <c r="W333" i="1"/>
  <c r="W335" i="1"/>
  <c r="V3" i="1"/>
  <c r="V4" i="1"/>
  <c r="V7" i="1"/>
  <c r="V8" i="1"/>
  <c r="V9" i="1"/>
  <c r="V10" i="1"/>
  <c r="V11" i="1"/>
  <c r="V13" i="1"/>
  <c r="V16" i="1"/>
  <c r="V17" i="1"/>
  <c r="V18" i="1"/>
  <c r="V20" i="1"/>
  <c r="V22" i="1"/>
  <c r="V24" i="1"/>
  <c r="V25" i="1"/>
  <c r="V27" i="1"/>
  <c r="V30" i="1"/>
  <c r="V31" i="1"/>
  <c r="V32" i="1"/>
  <c r="V33" i="1"/>
  <c r="V39" i="1"/>
  <c r="V40" i="1"/>
  <c r="V41" i="1"/>
  <c r="V44" i="1"/>
  <c r="V45" i="1"/>
  <c r="V48" i="1"/>
  <c r="V51" i="1"/>
  <c r="V53" i="1"/>
  <c r="V57" i="1"/>
  <c r="V58" i="1"/>
  <c r="V59" i="1"/>
  <c r="V61" i="1"/>
  <c r="V63" i="1"/>
  <c r="V64" i="1"/>
  <c r="V65" i="1"/>
  <c r="V66" i="1"/>
  <c r="V67" i="1"/>
  <c r="V68" i="1"/>
  <c r="V69" i="1"/>
  <c r="V70" i="1"/>
  <c r="V74" i="1"/>
  <c r="V75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3" i="1"/>
  <c r="V94" i="1"/>
  <c r="V95" i="1"/>
  <c r="V96" i="1"/>
  <c r="V97" i="1"/>
  <c r="V99" i="1"/>
  <c r="V100" i="1"/>
  <c r="V103" i="1"/>
  <c r="V108" i="1"/>
  <c r="V109" i="1"/>
  <c r="V112" i="1"/>
  <c r="V117" i="1"/>
  <c r="V121" i="1"/>
  <c r="V123" i="1"/>
  <c r="V126" i="1"/>
  <c r="V127" i="1"/>
  <c r="V130" i="1"/>
  <c r="V131" i="1"/>
  <c r="V132" i="1"/>
  <c r="V135" i="1"/>
  <c r="V138" i="1"/>
  <c r="V141" i="1"/>
  <c r="V144" i="1"/>
  <c r="V145" i="1"/>
  <c r="V148" i="1"/>
  <c r="V149" i="1"/>
  <c r="V152" i="1"/>
  <c r="V153" i="1"/>
  <c r="V155" i="1"/>
  <c r="V156" i="1"/>
  <c r="V157" i="1"/>
  <c r="V160" i="1"/>
  <c r="V163" i="1"/>
  <c r="V167" i="1"/>
  <c r="V169" i="1"/>
  <c r="V171" i="1"/>
  <c r="V173" i="1"/>
  <c r="V175" i="1"/>
  <c r="V177" i="1"/>
  <c r="V179" i="1"/>
  <c r="V185" i="1"/>
  <c r="V186" i="1"/>
  <c r="V187" i="1"/>
  <c r="V192" i="1"/>
  <c r="V193" i="1"/>
  <c r="V194" i="1"/>
  <c r="V196" i="1"/>
  <c r="V197" i="1"/>
  <c r="V198" i="1"/>
  <c r="V201" i="1"/>
  <c r="V203" i="1"/>
  <c r="V206" i="1"/>
  <c r="V211" i="1"/>
  <c r="V212" i="1"/>
  <c r="V213" i="1"/>
  <c r="V214" i="1"/>
  <c r="V217" i="1"/>
  <c r="V220" i="1"/>
  <c r="V222" i="1"/>
  <c r="V223" i="1"/>
  <c r="V225" i="1"/>
  <c r="V226" i="1"/>
  <c r="V227" i="1"/>
  <c r="V228" i="1"/>
  <c r="V229" i="1"/>
  <c r="V230" i="1"/>
  <c r="V234" i="1"/>
  <c r="V237" i="1"/>
  <c r="V241" i="1"/>
  <c r="V245" i="1"/>
  <c r="V247" i="1"/>
  <c r="V248" i="1"/>
  <c r="V250" i="1"/>
  <c r="V251" i="1"/>
  <c r="V254" i="1"/>
  <c r="V255" i="1"/>
  <c r="V257" i="1"/>
  <c r="V258" i="1"/>
  <c r="V259" i="1"/>
  <c r="V262" i="1"/>
  <c r="V263" i="1"/>
  <c r="V265" i="1"/>
  <c r="V266" i="1"/>
  <c r="V270" i="1"/>
  <c r="V271" i="1"/>
  <c r="V274" i="1"/>
  <c r="V276" i="1"/>
  <c r="V277" i="1"/>
  <c r="V278" i="1"/>
  <c r="V279" i="1"/>
  <c r="V280" i="1"/>
  <c r="V282" i="1"/>
  <c r="V284" i="1"/>
  <c r="V287" i="1"/>
  <c r="V290" i="1"/>
  <c r="V293" i="1"/>
  <c r="V294" i="1"/>
  <c r="V296" i="1"/>
  <c r="V299" i="1"/>
  <c r="V301" i="1"/>
  <c r="V302" i="1"/>
  <c r="V303" i="1"/>
  <c r="V304" i="1"/>
  <c r="V305" i="1"/>
  <c r="V306" i="1"/>
  <c r="V308" i="1"/>
  <c r="V309" i="1"/>
  <c r="V311" i="1"/>
  <c r="V314" i="1"/>
  <c r="V316" i="1"/>
  <c r="V320" i="1"/>
  <c r="V322" i="1"/>
  <c r="V325" i="1"/>
  <c r="V327" i="1"/>
  <c r="V331" i="1"/>
  <c r="V332" i="1"/>
  <c r="V333" i="1"/>
  <c r="V335" i="1"/>
  <c r="U3" i="1"/>
  <c r="U4" i="1"/>
  <c r="U7" i="1"/>
  <c r="U8" i="1"/>
  <c r="U9" i="1"/>
  <c r="U10" i="1"/>
  <c r="U11" i="1"/>
  <c r="U13" i="1"/>
  <c r="U16" i="1"/>
  <c r="U17" i="1"/>
  <c r="U18" i="1"/>
  <c r="U20" i="1"/>
  <c r="U22" i="1"/>
  <c r="U24" i="1"/>
  <c r="U25" i="1"/>
  <c r="U27" i="1"/>
  <c r="U30" i="1"/>
  <c r="U31" i="1"/>
  <c r="U32" i="1"/>
  <c r="U33" i="1"/>
  <c r="U39" i="1"/>
  <c r="U40" i="1"/>
  <c r="U41" i="1"/>
  <c r="U44" i="1"/>
  <c r="U45" i="1"/>
  <c r="U48" i="1"/>
  <c r="U51" i="1"/>
  <c r="U53" i="1"/>
  <c r="U57" i="1"/>
  <c r="U58" i="1"/>
  <c r="U59" i="1"/>
  <c r="U61" i="1"/>
  <c r="U63" i="1"/>
  <c r="U64" i="1"/>
  <c r="U65" i="1"/>
  <c r="U66" i="1"/>
  <c r="U67" i="1"/>
  <c r="U68" i="1"/>
  <c r="U69" i="1"/>
  <c r="U70" i="1"/>
  <c r="U74" i="1"/>
  <c r="U75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3" i="1"/>
  <c r="U94" i="1"/>
  <c r="U95" i="1"/>
  <c r="U96" i="1"/>
  <c r="U97" i="1"/>
  <c r="U99" i="1"/>
  <c r="U100" i="1"/>
  <c r="U103" i="1"/>
  <c r="U108" i="1"/>
  <c r="U109" i="1"/>
  <c r="U112" i="1"/>
  <c r="U117" i="1"/>
  <c r="U121" i="1"/>
  <c r="U123" i="1"/>
  <c r="U126" i="1"/>
  <c r="U127" i="1"/>
  <c r="U130" i="1"/>
  <c r="U131" i="1"/>
  <c r="U132" i="1"/>
  <c r="U135" i="1"/>
  <c r="U138" i="1"/>
  <c r="U141" i="1"/>
  <c r="U144" i="1"/>
  <c r="U145" i="1"/>
  <c r="U148" i="1"/>
  <c r="U149" i="1"/>
  <c r="U152" i="1"/>
  <c r="U153" i="1"/>
  <c r="U155" i="1"/>
  <c r="U156" i="1"/>
  <c r="U157" i="1"/>
  <c r="U160" i="1"/>
  <c r="U163" i="1"/>
  <c r="U167" i="1"/>
  <c r="U169" i="1"/>
  <c r="U171" i="1"/>
  <c r="U173" i="1"/>
  <c r="U175" i="1"/>
  <c r="U177" i="1"/>
  <c r="U179" i="1"/>
  <c r="U185" i="1"/>
  <c r="U186" i="1"/>
  <c r="U187" i="1"/>
  <c r="U192" i="1"/>
  <c r="U193" i="1"/>
  <c r="U194" i="1"/>
  <c r="U196" i="1"/>
  <c r="U197" i="1"/>
  <c r="U198" i="1"/>
  <c r="U201" i="1"/>
  <c r="U203" i="1"/>
  <c r="U206" i="1"/>
  <c r="U211" i="1"/>
  <c r="U212" i="1"/>
  <c r="U213" i="1"/>
  <c r="U214" i="1"/>
  <c r="U217" i="1"/>
  <c r="U220" i="1"/>
  <c r="U222" i="1"/>
  <c r="U223" i="1"/>
  <c r="U225" i="1"/>
  <c r="U226" i="1"/>
  <c r="U227" i="1"/>
  <c r="U228" i="1"/>
  <c r="U229" i="1"/>
  <c r="U230" i="1"/>
  <c r="U234" i="1"/>
  <c r="U237" i="1"/>
  <c r="U241" i="1"/>
  <c r="U245" i="1"/>
  <c r="U247" i="1"/>
  <c r="U248" i="1"/>
  <c r="U250" i="1"/>
  <c r="U251" i="1"/>
  <c r="U254" i="1"/>
  <c r="U255" i="1"/>
  <c r="U257" i="1"/>
  <c r="U258" i="1"/>
  <c r="U259" i="1"/>
  <c r="U262" i="1"/>
  <c r="U263" i="1"/>
  <c r="U265" i="1"/>
  <c r="U266" i="1"/>
  <c r="U270" i="1"/>
  <c r="U271" i="1"/>
  <c r="U274" i="1"/>
  <c r="U276" i="1"/>
  <c r="U277" i="1"/>
  <c r="U278" i="1"/>
  <c r="U279" i="1"/>
  <c r="U280" i="1"/>
  <c r="U282" i="1"/>
  <c r="U284" i="1"/>
  <c r="U287" i="1"/>
  <c r="U290" i="1"/>
  <c r="U293" i="1"/>
  <c r="U294" i="1"/>
  <c r="U296" i="1"/>
  <c r="U299" i="1"/>
  <c r="U301" i="1"/>
  <c r="U302" i="1"/>
  <c r="U303" i="1"/>
  <c r="U304" i="1"/>
  <c r="U305" i="1"/>
  <c r="U306" i="1"/>
  <c r="U308" i="1"/>
  <c r="U309" i="1"/>
  <c r="U311" i="1"/>
  <c r="U314" i="1"/>
  <c r="U316" i="1"/>
  <c r="U320" i="1"/>
  <c r="U322" i="1"/>
  <c r="U325" i="1"/>
  <c r="U327" i="1"/>
  <c r="U331" i="1"/>
  <c r="U332" i="1"/>
  <c r="U333" i="1"/>
  <c r="U335" i="1"/>
  <c r="T3" i="1"/>
  <c r="T4" i="1"/>
  <c r="T7" i="1"/>
  <c r="T8" i="1"/>
  <c r="T9" i="1"/>
  <c r="T10" i="1"/>
  <c r="T11" i="1"/>
  <c r="T13" i="1"/>
  <c r="T16" i="1"/>
  <c r="T17" i="1"/>
  <c r="T18" i="1"/>
  <c r="T20" i="1"/>
  <c r="T22" i="1"/>
  <c r="T24" i="1"/>
  <c r="T25" i="1"/>
  <c r="T27" i="1"/>
  <c r="T30" i="1"/>
  <c r="T31" i="1"/>
  <c r="T32" i="1"/>
  <c r="T33" i="1"/>
  <c r="T39" i="1"/>
  <c r="T40" i="1"/>
  <c r="T41" i="1"/>
  <c r="T44" i="1"/>
  <c r="T45" i="1"/>
  <c r="T48" i="1"/>
  <c r="T51" i="1"/>
  <c r="T53" i="1"/>
  <c r="T57" i="1"/>
  <c r="T58" i="1"/>
  <c r="T59" i="1"/>
  <c r="T61" i="1"/>
  <c r="T63" i="1"/>
  <c r="T64" i="1"/>
  <c r="T65" i="1"/>
  <c r="T66" i="1"/>
  <c r="T67" i="1"/>
  <c r="T68" i="1"/>
  <c r="T69" i="1"/>
  <c r="T70" i="1"/>
  <c r="T74" i="1"/>
  <c r="T75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3" i="1"/>
  <c r="T94" i="1"/>
  <c r="T95" i="1"/>
  <c r="T96" i="1"/>
  <c r="T97" i="1"/>
  <c r="T99" i="1"/>
  <c r="T100" i="1"/>
  <c r="T103" i="1"/>
  <c r="T108" i="1"/>
  <c r="T109" i="1"/>
  <c r="T112" i="1"/>
  <c r="T117" i="1"/>
  <c r="T121" i="1"/>
  <c r="T123" i="1"/>
  <c r="T126" i="1"/>
  <c r="T127" i="1"/>
  <c r="T130" i="1"/>
  <c r="T131" i="1"/>
  <c r="T132" i="1"/>
  <c r="T135" i="1"/>
  <c r="T138" i="1"/>
  <c r="T141" i="1"/>
  <c r="T144" i="1"/>
  <c r="T145" i="1"/>
  <c r="T148" i="1"/>
  <c r="T149" i="1"/>
  <c r="T152" i="1"/>
  <c r="T153" i="1"/>
  <c r="T155" i="1"/>
  <c r="T156" i="1"/>
  <c r="T157" i="1"/>
  <c r="T160" i="1"/>
  <c r="T163" i="1"/>
  <c r="T167" i="1"/>
  <c r="T169" i="1"/>
  <c r="T171" i="1"/>
  <c r="T173" i="1"/>
  <c r="T175" i="1"/>
  <c r="T177" i="1"/>
  <c r="T179" i="1"/>
  <c r="T185" i="1"/>
  <c r="T186" i="1"/>
  <c r="T187" i="1"/>
  <c r="T192" i="1"/>
  <c r="T193" i="1"/>
  <c r="T194" i="1"/>
  <c r="T196" i="1"/>
  <c r="T197" i="1"/>
  <c r="T198" i="1"/>
  <c r="T201" i="1"/>
  <c r="T203" i="1"/>
  <c r="T206" i="1"/>
  <c r="T211" i="1"/>
  <c r="T212" i="1"/>
  <c r="T213" i="1"/>
  <c r="T214" i="1"/>
  <c r="T217" i="1"/>
  <c r="T220" i="1"/>
  <c r="T222" i="1"/>
  <c r="T223" i="1"/>
  <c r="T225" i="1"/>
  <c r="T226" i="1"/>
  <c r="T227" i="1"/>
  <c r="T228" i="1"/>
  <c r="T229" i="1"/>
  <c r="T230" i="1"/>
  <c r="T234" i="1"/>
  <c r="T237" i="1"/>
  <c r="T241" i="1"/>
  <c r="T245" i="1"/>
  <c r="T247" i="1"/>
  <c r="T248" i="1"/>
  <c r="T250" i="1"/>
  <c r="T251" i="1"/>
  <c r="T254" i="1"/>
  <c r="T255" i="1"/>
  <c r="T257" i="1"/>
  <c r="T258" i="1"/>
  <c r="T259" i="1"/>
  <c r="T262" i="1"/>
  <c r="T263" i="1"/>
  <c r="T265" i="1"/>
  <c r="T266" i="1"/>
  <c r="T270" i="1"/>
  <c r="T271" i="1"/>
  <c r="T274" i="1"/>
  <c r="T276" i="1"/>
  <c r="T277" i="1"/>
  <c r="T278" i="1"/>
  <c r="T279" i="1"/>
  <c r="T280" i="1"/>
  <c r="T282" i="1"/>
  <c r="T284" i="1"/>
  <c r="T287" i="1"/>
  <c r="T290" i="1"/>
  <c r="T293" i="1"/>
  <c r="T294" i="1"/>
  <c r="T296" i="1"/>
  <c r="T299" i="1"/>
  <c r="T301" i="1"/>
  <c r="T302" i="1"/>
  <c r="T303" i="1"/>
  <c r="T304" i="1"/>
  <c r="T305" i="1"/>
  <c r="T306" i="1"/>
  <c r="T308" i="1"/>
  <c r="T309" i="1"/>
  <c r="T311" i="1"/>
  <c r="T314" i="1"/>
  <c r="T316" i="1"/>
  <c r="T320" i="1"/>
  <c r="T322" i="1"/>
  <c r="T325" i="1"/>
  <c r="T327" i="1"/>
  <c r="T331" i="1"/>
  <c r="T332" i="1"/>
  <c r="T333" i="1"/>
  <c r="T335" i="1"/>
  <c r="P3" i="1" l="1"/>
  <c r="P4" i="1"/>
  <c r="P7" i="1"/>
  <c r="P8" i="1"/>
  <c r="P9" i="1"/>
  <c r="P10" i="1"/>
  <c r="P11" i="1"/>
  <c r="P13" i="1"/>
  <c r="P16" i="1"/>
  <c r="P17" i="1"/>
  <c r="P18" i="1"/>
  <c r="P20" i="1"/>
  <c r="P22" i="1"/>
  <c r="P24" i="1"/>
  <c r="P25" i="1"/>
  <c r="P27" i="1"/>
  <c r="P30" i="1"/>
  <c r="P31" i="1"/>
  <c r="P32" i="1"/>
  <c r="P33" i="1"/>
  <c r="P39" i="1"/>
  <c r="P40" i="1"/>
  <c r="P41" i="1"/>
  <c r="P44" i="1"/>
  <c r="P45" i="1"/>
  <c r="P48" i="1"/>
  <c r="P51" i="1"/>
  <c r="P53" i="1"/>
  <c r="P57" i="1"/>
  <c r="P58" i="1"/>
  <c r="P59" i="1"/>
  <c r="P61" i="1"/>
  <c r="P63" i="1"/>
  <c r="P64" i="1"/>
  <c r="P65" i="1"/>
  <c r="P66" i="1"/>
  <c r="P67" i="1"/>
  <c r="P68" i="1"/>
  <c r="P69" i="1"/>
  <c r="P70" i="1"/>
  <c r="P74" i="1"/>
  <c r="P75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3" i="1"/>
  <c r="P94" i="1"/>
  <c r="P95" i="1"/>
  <c r="P96" i="1"/>
  <c r="P97" i="1"/>
  <c r="P99" i="1"/>
  <c r="P100" i="1"/>
  <c r="P103" i="1"/>
  <c r="P108" i="1"/>
  <c r="P109" i="1"/>
  <c r="P112" i="1"/>
  <c r="P117" i="1"/>
  <c r="P121" i="1"/>
  <c r="P123" i="1"/>
  <c r="P126" i="1"/>
  <c r="P127" i="1"/>
  <c r="P130" i="1"/>
  <c r="P131" i="1"/>
  <c r="P132" i="1"/>
  <c r="P135" i="1"/>
  <c r="P138" i="1"/>
  <c r="P141" i="1"/>
  <c r="P144" i="1"/>
  <c r="P145" i="1"/>
  <c r="P148" i="1"/>
  <c r="P149" i="1"/>
  <c r="P152" i="1"/>
  <c r="P153" i="1"/>
  <c r="P155" i="1"/>
  <c r="P156" i="1"/>
  <c r="P157" i="1"/>
  <c r="P160" i="1"/>
  <c r="P163" i="1"/>
  <c r="P167" i="1"/>
  <c r="P169" i="1"/>
  <c r="P171" i="1"/>
  <c r="P173" i="1"/>
  <c r="P175" i="1"/>
  <c r="P177" i="1"/>
  <c r="P179" i="1"/>
  <c r="P185" i="1"/>
  <c r="P186" i="1"/>
  <c r="P187" i="1"/>
  <c r="P192" i="1"/>
  <c r="P193" i="1"/>
  <c r="P194" i="1"/>
  <c r="P196" i="1"/>
  <c r="P197" i="1"/>
  <c r="P198" i="1"/>
  <c r="P201" i="1"/>
  <c r="P203" i="1"/>
  <c r="P206" i="1"/>
  <c r="P211" i="1"/>
  <c r="P212" i="1"/>
  <c r="P213" i="1"/>
  <c r="P214" i="1"/>
  <c r="P217" i="1"/>
  <c r="P220" i="1"/>
  <c r="P222" i="1"/>
  <c r="P223" i="1"/>
  <c r="P225" i="1"/>
  <c r="P226" i="1"/>
  <c r="P227" i="1"/>
  <c r="P228" i="1"/>
  <c r="P229" i="1"/>
  <c r="P230" i="1"/>
  <c r="P234" i="1"/>
  <c r="P237" i="1"/>
  <c r="P241" i="1"/>
  <c r="P245" i="1"/>
  <c r="P247" i="1"/>
  <c r="P248" i="1"/>
  <c r="P250" i="1"/>
  <c r="P251" i="1"/>
  <c r="P254" i="1"/>
  <c r="P255" i="1"/>
  <c r="P257" i="1"/>
  <c r="P258" i="1"/>
  <c r="P259" i="1"/>
  <c r="P262" i="1"/>
  <c r="P263" i="1"/>
  <c r="P265" i="1"/>
  <c r="P266" i="1"/>
  <c r="P270" i="1"/>
  <c r="P271" i="1"/>
  <c r="P274" i="1"/>
  <c r="P276" i="1"/>
  <c r="P277" i="1"/>
  <c r="P278" i="1"/>
  <c r="P279" i="1"/>
  <c r="P280" i="1"/>
  <c r="P282" i="1"/>
  <c r="P284" i="1"/>
  <c r="P287" i="1"/>
  <c r="P290" i="1"/>
  <c r="P293" i="1"/>
  <c r="P294" i="1"/>
  <c r="P296" i="1"/>
  <c r="P299" i="1"/>
  <c r="P301" i="1"/>
  <c r="P302" i="1"/>
  <c r="P303" i="1"/>
  <c r="P304" i="1"/>
  <c r="P305" i="1"/>
  <c r="P306" i="1"/>
  <c r="P308" i="1"/>
  <c r="P309" i="1"/>
  <c r="P311" i="1"/>
  <c r="P314" i="1"/>
  <c r="P316" i="1"/>
  <c r="P320" i="1"/>
  <c r="P322" i="1"/>
  <c r="P325" i="1"/>
  <c r="P327" i="1"/>
  <c r="P331" i="1"/>
  <c r="P332" i="1"/>
  <c r="P333" i="1"/>
  <c r="P335" i="1"/>
  <c r="O3" i="1"/>
  <c r="O4" i="1"/>
  <c r="O7" i="1"/>
  <c r="O8" i="1"/>
  <c r="O9" i="1"/>
  <c r="O10" i="1"/>
  <c r="O11" i="1"/>
  <c r="O13" i="1"/>
  <c r="O16" i="1"/>
  <c r="O17" i="1"/>
  <c r="O18" i="1"/>
  <c r="O20" i="1"/>
  <c r="O22" i="1"/>
  <c r="O24" i="1"/>
  <c r="O25" i="1"/>
  <c r="O27" i="1"/>
  <c r="O30" i="1"/>
  <c r="O31" i="1"/>
  <c r="O32" i="1"/>
  <c r="O33" i="1"/>
  <c r="O39" i="1"/>
  <c r="O40" i="1"/>
  <c r="O41" i="1"/>
  <c r="O44" i="1"/>
  <c r="O45" i="1"/>
  <c r="O48" i="1"/>
  <c r="O51" i="1"/>
  <c r="O53" i="1"/>
  <c r="O57" i="1"/>
  <c r="O58" i="1"/>
  <c r="O59" i="1"/>
  <c r="O61" i="1"/>
  <c r="O63" i="1"/>
  <c r="O64" i="1"/>
  <c r="O65" i="1"/>
  <c r="O66" i="1"/>
  <c r="O67" i="1"/>
  <c r="O68" i="1"/>
  <c r="O69" i="1"/>
  <c r="O70" i="1"/>
  <c r="O74" i="1"/>
  <c r="O75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3" i="1"/>
  <c r="O94" i="1"/>
  <c r="O95" i="1"/>
  <c r="O96" i="1"/>
  <c r="O97" i="1"/>
  <c r="O99" i="1"/>
  <c r="O100" i="1"/>
  <c r="O103" i="1"/>
  <c r="O108" i="1"/>
  <c r="O109" i="1"/>
  <c r="O112" i="1"/>
  <c r="O117" i="1"/>
  <c r="O121" i="1"/>
  <c r="O123" i="1"/>
  <c r="O126" i="1"/>
  <c r="O127" i="1"/>
  <c r="O130" i="1"/>
  <c r="O131" i="1"/>
  <c r="O132" i="1"/>
  <c r="O135" i="1"/>
  <c r="O138" i="1"/>
  <c r="O141" i="1"/>
  <c r="O144" i="1"/>
  <c r="O145" i="1"/>
  <c r="O148" i="1"/>
  <c r="O149" i="1"/>
  <c r="O152" i="1"/>
  <c r="O153" i="1"/>
  <c r="O155" i="1"/>
  <c r="O156" i="1"/>
  <c r="O157" i="1"/>
  <c r="O160" i="1"/>
  <c r="O163" i="1"/>
  <c r="O167" i="1"/>
  <c r="O169" i="1"/>
  <c r="O171" i="1"/>
  <c r="O173" i="1"/>
  <c r="O175" i="1"/>
  <c r="O177" i="1"/>
  <c r="O179" i="1"/>
  <c r="O185" i="1"/>
  <c r="O186" i="1"/>
  <c r="O187" i="1"/>
  <c r="O192" i="1"/>
  <c r="O193" i="1"/>
  <c r="O194" i="1"/>
  <c r="O196" i="1"/>
  <c r="O197" i="1"/>
  <c r="O198" i="1"/>
  <c r="O201" i="1"/>
  <c r="O203" i="1"/>
  <c r="O206" i="1"/>
  <c r="O211" i="1"/>
  <c r="O212" i="1"/>
  <c r="O213" i="1"/>
  <c r="O214" i="1"/>
  <c r="O217" i="1"/>
  <c r="O220" i="1"/>
  <c r="O222" i="1"/>
  <c r="O223" i="1"/>
  <c r="O225" i="1"/>
  <c r="O226" i="1"/>
  <c r="O227" i="1"/>
  <c r="O228" i="1"/>
  <c r="O229" i="1"/>
  <c r="O230" i="1"/>
  <c r="O234" i="1"/>
  <c r="O237" i="1"/>
  <c r="O241" i="1"/>
  <c r="O245" i="1"/>
  <c r="O247" i="1"/>
  <c r="O248" i="1"/>
  <c r="O250" i="1"/>
  <c r="O251" i="1"/>
  <c r="O254" i="1"/>
  <c r="O255" i="1"/>
  <c r="O257" i="1"/>
  <c r="O258" i="1"/>
  <c r="O259" i="1"/>
  <c r="O262" i="1"/>
  <c r="O263" i="1"/>
  <c r="O265" i="1"/>
  <c r="O266" i="1"/>
  <c r="O270" i="1"/>
  <c r="O271" i="1"/>
  <c r="O274" i="1"/>
  <c r="O276" i="1"/>
  <c r="O277" i="1"/>
  <c r="O278" i="1"/>
  <c r="O279" i="1"/>
  <c r="O280" i="1"/>
  <c r="O282" i="1"/>
  <c r="O284" i="1"/>
  <c r="O287" i="1"/>
  <c r="O290" i="1"/>
  <c r="O293" i="1"/>
  <c r="O294" i="1"/>
  <c r="O296" i="1"/>
  <c r="O299" i="1"/>
  <c r="O301" i="1"/>
  <c r="O302" i="1"/>
  <c r="O303" i="1"/>
  <c r="O304" i="1"/>
  <c r="O305" i="1"/>
  <c r="O306" i="1"/>
  <c r="O308" i="1"/>
  <c r="O309" i="1"/>
  <c r="O311" i="1"/>
  <c r="O314" i="1"/>
  <c r="O316" i="1"/>
  <c r="O320" i="1"/>
  <c r="O322" i="1"/>
  <c r="O325" i="1"/>
  <c r="O327" i="1"/>
  <c r="O331" i="1"/>
  <c r="O332" i="1"/>
  <c r="O333" i="1"/>
  <c r="O335" i="1"/>
  <c r="N3" i="1"/>
  <c r="N4" i="1"/>
  <c r="N7" i="1"/>
  <c r="N8" i="1"/>
  <c r="N9" i="1"/>
  <c r="N10" i="1"/>
  <c r="N11" i="1"/>
  <c r="N13" i="1"/>
  <c r="N16" i="1"/>
  <c r="N17" i="1"/>
  <c r="N18" i="1"/>
  <c r="N20" i="1"/>
  <c r="N22" i="1"/>
  <c r="N24" i="1"/>
  <c r="N25" i="1"/>
  <c r="N27" i="1"/>
  <c r="N30" i="1"/>
  <c r="N31" i="1"/>
  <c r="N32" i="1"/>
  <c r="N33" i="1"/>
  <c r="N39" i="1"/>
  <c r="N40" i="1"/>
  <c r="N41" i="1"/>
  <c r="N44" i="1"/>
  <c r="N45" i="1"/>
  <c r="N48" i="1"/>
  <c r="N51" i="1"/>
  <c r="N53" i="1"/>
  <c r="N57" i="1"/>
  <c r="N58" i="1"/>
  <c r="N59" i="1"/>
  <c r="N61" i="1"/>
  <c r="N63" i="1"/>
  <c r="N64" i="1"/>
  <c r="N65" i="1"/>
  <c r="N66" i="1"/>
  <c r="N67" i="1"/>
  <c r="N68" i="1"/>
  <c r="N69" i="1"/>
  <c r="N70" i="1"/>
  <c r="N74" i="1"/>
  <c r="N75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3" i="1"/>
  <c r="N94" i="1"/>
  <c r="N95" i="1"/>
  <c r="N96" i="1"/>
  <c r="N97" i="1"/>
  <c r="N99" i="1"/>
  <c r="N100" i="1"/>
  <c r="N103" i="1"/>
  <c r="N108" i="1"/>
  <c r="N109" i="1"/>
  <c r="N112" i="1"/>
  <c r="N117" i="1"/>
  <c r="N121" i="1"/>
  <c r="N123" i="1"/>
  <c r="N126" i="1"/>
  <c r="N127" i="1"/>
  <c r="N130" i="1"/>
  <c r="N131" i="1"/>
  <c r="N132" i="1"/>
  <c r="N135" i="1"/>
  <c r="N138" i="1"/>
  <c r="N141" i="1"/>
  <c r="N144" i="1"/>
  <c r="N145" i="1"/>
  <c r="N148" i="1"/>
  <c r="N149" i="1"/>
  <c r="N152" i="1"/>
  <c r="N153" i="1"/>
  <c r="N155" i="1"/>
  <c r="N156" i="1"/>
  <c r="N157" i="1"/>
  <c r="N160" i="1"/>
  <c r="N163" i="1"/>
  <c r="N167" i="1"/>
  <c r="N169" i="1"/>
  <c r="N171" i="1"/>
  <c r="N173" i="1"/>
  <c r="N175" i="1"/>
  <c r="N177" i="1"/>
  <c r="N179" i="1"/>
  <c r="N185" i="1"/>
  <c r="N186" i="1"/>
  <c r="N187" i="1"/>
  <c r="N192" i="1"/>
  <c r="N193" i="1"/>
  <c r="N194" i="1"/>
  <c r="N196" i="1"/>
  <c r="N197" i="1"/>
  <c r="N198" i="1"/>
  <c r="N201" i="1"/>
  <c r="N203" i="1"/>
  <c r="N206" i="1"/>
  <c r="N211" i="1"/>
  <c r="N212" i="1"/>
  <c r="N213" i="1"/>
  <c r="N214" i="1"/>
  <c r="N217" i="1"/>
  <c r="N220" i="1"/>
  <c r="N222" i="1"/>
  <c r="N223" i="1"/>
  <c r="N225" i="1"/>
  <c r="N226" i="1"/>
  <c r="N227" i="1"/>
  <c r="N228" i="1"/>
  <c r="N229" i="1"/>
  <c r="N230" i="1"/>
  <c r="N234" i="1"/>
  <c r="N237" i="1"/>
  <c r="N241" i="1"/>
  <c r="N245" i="1"/>
  <c r="N247" i="1"/>
  <c r="N248" i="1"/>
  <c r="N250" i="1"/>
  <c r="N251" i="1"/>
  <c r="N254" i="1"/>
  <c r="N255" i="1"/>
  <c r="N257" i="1"/>
  <c r="N258" i="1"/>
  <c r="N259" i="1"/>
  <c r="N262" i="1"/>
  <c r="N263" i="1"/>
  <c r="N265" i="1"/>
  <c r="N266" i="1"/>
  <c r="N270" i="1"/>
  <c r="N271" i="1"/>
  <c r="N274" i="1"/>
  <c r="N276" i="1"/>
  <c r="N277" i="1"/>
  <c r="N278" i="1"/>
  <c r="N279" i="1"/>
  <c r="N280" i="1"/>
  <c r="N282" i="1"/>
  <c r="N284" i="1"/>
  <c r="N287" i="1"/>
  <c r="N290" i="1"/>
  <c r="N293" i="1"/>
  <c r="N294" i="1"/>
  <c r="N296" i="1"/>
  <c r="N299" i="1"/>
  <c r="N301" i="1"/>
  <c r="N302" i="1"/>
  <c r="N303" i="1"/>
  <c r="N304" i="1"/>
  <c r="N305" i="1"/>
  <c r="N306" i="1"/>
  <c r="N308" i="1"/>
  <c r="N309" i="1"/>
  <c r="N311" i="1"/>
  <c r="N314" i="1"/>
  <c r="N316" i="1"/>
  <c r="N320" i="1"/>
  <c r="N322" i="1"/>
  <c r="N325" i="1"/>
  <c r="N327" i="1"/>
  <c r="N331" i="1"/>
  <c r="N332" i="1"/>
  <c r="N333" i="1"/>
  <c r="N335" i="1"/>
  <c r="S3" i="1" l="1"/>
  <c r="S4" i="1"/>
  <c r="S7" i="1"/>
  <c r="S8" i="1"/>
  <c r="S9" i="1"/>
  <c r="S10" i="1"/>
  <c r="S11" i="1"/>
  <c r="S13" i="1"/>
  <c r="S16" i="1"/>
  <c r="S17" i="1"/>
  <c r="S18" i="1"/>
  <c r="S20" i="1"/>
  <c r="S22" i="1"/>
  <c r="S24" i="1"/>
  <c r="S25" i="1"/>
  <c r="S27" i="1"/>
  <c r="S30" i="1"/>
  <c r="S31" i="1"/>
  <c r="S32" i="1"/>
  <c r="S33" i="1"/>
  <c r="S39" i="1"/>
  <c r="S40" i="1"/>
  <c r="S41" i="1"/>
  <c r="S44" i="1"/>
  <c r="S45" i="1"/>
  <c r="S48" i="1"/>
  <c r="S51" i="1"/>
  <c r="S53" i="1"/>
  <c r="S57" i="1"/>
  <c r="S58" i="1"/>
  <c r="S59" i="1"/>
  <c r="S61" i="1"/>
  <c r="S63" i="1"/>
  <c r="S64" i="1"/>
  <c r="S65" i="1"/>
  <c r="S66" i="1"/>
  <c r="S67" i="1"/>
  <c r="S68" i="1"/>
  <c r="S69" i="1"/>
  <c r="S70" i="1"/>
  <c r="S74" i="1"/>
  <c r="S75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3" i="1"/>
  <c r="S94" i="1"/>
  <c r="S95" i="1"/>
  <c r="S96" i="1"/>
  <c r="S97" i="1"/>
  <c r="S99" i="1"/>
  <c r="S100" i="1"/>
  <c r="S103" i="1"/>
  <c r="S108" i="1"/>
  <c r="S109" i="1"/>
  <c r="S112" i="1"/>
  <c r="S117" i="1"/>
  <c r="S121" i="1"/>
  <c r="S123" i="1"/>
  <c r="S126" i="1"/>
  <c r="S127" i="1"/>
  <c r="S130" i="1"/>
  <c r="S131" i="1"/>
  <c r="S132" i="1"/>
  <c r="S135" i="1"/>
  <c r="S138" i="1"/>
  <c r="S141" i="1"/>
  <c r="S144" i="1"/>
  <c r="S145" i="1"/>
  <c r="S148" i="1"/>
  <c r="S149" i="1"/>
  <c r="S152" i="1"/>
  <c r="S153" i="1"/>
  <c r="S155" i="1"/>
  <c r="S156" i="1"/>
  <c r="S157" i="1"/>
  <c r="S160" i="1"/>
  <c r="S163" i="1"/>
  <c r="S167" i="1"/>
  <c r="S169" i="1"/>
  <c r="S171" i="1"/>
  <c r="S173" i="1"/>
  <c r="S175" i="1"/>
  <c r="S177" i="1"/>
  <c r="S179" i="1"/>
  <c r="S185" i="1"/>
  <c r="S186" i="1"/>
  <c r="S187" i="1"/>
  <c r="S192" i="1"/>
  <c r="S193" i="1"/>
  <c r="S194" i="1"/>
  <c r="S196" i="1"/>
  <c r="S197" i="1"/>
  <c r="S198" i="1"/>
  <c r="S201" i="1"/>
  <c r="S203" i="1"/>
  <c r="S206" i="1"/>
  <c r="S211" i="1"/>
  <c r="S212" i="1"/>
  <c r="S213" i="1"/>
  <c r="S214" i="1"/>
  <c r="S217" i="1"/>
  <c r="S220" i="1"/>
  <c r="S222" i="1"/>
  <c r="S223" i="1"/>
  <c r="S225" i="1"/>
  <c r="S226" i="1"/>
  <c r="S227" i="1"/>
  <c r="S228" i="1"/>
  <c r="S229" i="1"/>
  <c r="S230" i="1"/>
  <c r="S234" i="1"/>
  <c r="S237" i="1"/>
  <c r="S241" i="1"/>
  <c r="S245" i="1"/>
  <c r="S247" i="1"/>
  <c r="S248" i="1"/>
  <c r="S250" i="1"/>
  <c r="S251" i="1"/>
  <c r="S254" i="1"/>
  <c r="S255" i="1"/>
  <c r="S257" i="1"/>
  <c r="S258" i="1"/>
  <c r="S259" i="1"/>
  <c r="S262" i="1"/>
  <c r="S263" i="1"/>
  <c r="S265" i="1"/>
  <c r="S266" i="1"/>
  <c r="S270" i="1"/>
  <c r="S271" i="1"/>
  <c r="S274" i="1"/>
  <c r="S276" i="1"/>
  <c r="S277" i="1"/>
  <c r="S278" i="1"/>
  <c r="S279" i="1"/>
  <c r="S280" i="1"/>
  <c r="S282" i="1"/>
  <c r="S284" i="1"/>
  <c r="S287" i="1"/>
  <c r="S290" i="1"/>
  <c r="S293" i="1"/>
  <c r="S294" i="1"/>
  <c r="S296" i="1"/>
  <c r="S299" i="1"/>
  <c r="S301" i="1"/>
  <c r="S302" i="1"/>
  <c r="S303" i="1"/>
  <c r="S304" i="1"/>
  <c r="S305" i="1"/>
  <c r="S306" i="1"/>
  <c r="S308" i="1"/>
  <c r="S309" i="1"/>
  <c r="S311" i="1"/>
  <c r="S314" i="1"/>
  <c r="S316" i="1"/>
  <c r="S320" i="1"/>
  <c r="S322" i="1"/>
  <c r="S325" i="1"/>
  <c r="S327" i="1"/>
  <c r="S331" i="1"/>
  <c r="S332" i="1"/>
  <c r="S333" i="1"/>
  <c r="S335" i="1"/>
  <c r="R3" i="1"/>
  <c r="R4" i="1"/>
  <c r="R7" i="1"/>
  <c r="R8" i="1"/>
  <c r="R9" i="1"/>
  <c r="R10" i="1"/>
  <c r="R11" i="1"/>
  <c r="R13" i="1"/>
  <c r="R16" i="1"/>
  <c r="R17" i="1"/>
  <c r="R18" i="1"/>
  <c r="R20" i="1"/>
  <c r="R22" i="1"/>
  <c r="R24" i="1"/>
  <c r="R25" i="1"/>
  <c r="R27" i="1"/>
  <c r="R30" i="1"/>
  <c r="R31" i="1"/>
  <c r="R32" i="1"/>
  <c r="R33" i="1"/>
  <c r="R39" i="1"/>
  <c r="R40" i="1"/>
  <c r="R41" i="1"/>
  <c r="R44" i="1"/>
  <c r="R45" i="1"/>
  <c r="R48" i="1"/>
  <c r="R51" i="1"/>
  <c r="R53" i="1"/>
  <c r="R57" i="1"/>
  <c r="R58" i="1"/>
  <c r="R59" i="1"/>
  <c r="R61" i="1"/>
  <c r="R63" i="1"/>
  <c r="R64" i="1"/>
  <c r="R65" i="1"/>
  <c r="R66" i="1"/>
  <c r="R67" i="1"/>
  <c r="R68" i="1"/>
  <c r="R69" i="1"/>
  <c r="R70" i="1"/>
  <c r="R74" i="1"/>
  <c r="R75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3" i="1"/>
  <c r="R94" i="1"/>
  <c r="R95" i="1"/>
  <c r="R96" i="1"/>
  <c r="R97" i="1"/>
  <c r="R99" i="1"/>
  <c r="R100" i="1"/>
  <c r="R103" i="1"/>
  <c r="R108" i="1"/>
  <c r="R109" i="1"/>
  <c r="R112" i="1"/>
  <c r="R117" i="1"/>
  <c r="R121" i="1"/>
  <c r="R123" i="1"/>
  <c r="R126" i="1"/>
  <c r="R127" i="1"/>
  <c r="R130" i="1"/>
  <c r="R131" i="1"/>
  <c r="R132" i="1"/>
  <c r="R135" i="1"/>
  <c r="R138" i="1"/>
  <c r="R141" i="1"/>
  <c r="R144" i="1"/>
  <c r="R145" i="1"/>
  <c r="R148" i="1"/>
  <c r="R149" i="1"/>
  <c r="R152" i="1"/>
  <c r="R153" i="1"/>
  <c r="R155" i="1"/>
  <c r="R156" i="1"/>
  <c r="R157" i="1"/>
  <c r="R160" i="1"/>
  <c r="R163" i="1"/>
  <c r="R167" i="1"/>
  <c r="R169" i="1"/>
  <c r="R171" i="1"/>
  <c r="R173" i="1"/>
  <c r="R175" i="1"/>
  <c r="R177" i="1"/>
  <c r="R179" i="1"/>
  <c r="R185" i="1"/>
  <c r="R186" i="1"/>
  <c r="R187" i="1"/>
  <c r="R192" i="1"/>
  <c r="R193" i="1"/>
  <c r="R194" i="1"/>
  <c r="R196" i="1"/>
  <c r="R197" i="1"/>
  <c r="R198" i="1"/>
  <c r="R201" i="1"/>
  <c r="R203" i="1"/>
  <c r="R206" i="1"/>
  <c r="R211" i="1"/>
  <c r="R212" i="1"/>
  <c r="R213" i="1"/>
  <c r="R214" i="1"/>
  <c r="R217" i="1"/>
  <c r="R220" i="1"/>
  <c r="R222" i="1"/>
  <c r="R223" i="1"/>
  <c r="R225" i="1"/>
  <c r="R226" i="1"/>
  <c r="R227" i="1"/>
  <c r="R228" i="1"/>
  <c r="R229" i="1"/>
  <c r="R230" i="1"/>
  <c r="R234" i="1"/>
  <c r="R237" i="1"/>
  <c r="R241" i="1"/>
  <c r="R245" i="1"/>
  <c r="R247" i="1"/>
  <c r="R248" i="1"/>
  <c r="R250" i="1"/>
  <c r="R251" i="1"/>
  <c r="R254" i="1"/>
  <c r="R255" i="1"/>
  <c r="R257" i="1"/>
  <c r="R258" i="1"/>
  <c r="R259" i="1"/>
  <c r="R262" i="1"/>
  <c r="R263" i="1"/>
  <c r="R265" i="1"/>
  <c r="R266" i="1"/>
  <c r="R270" i="1"/>
  <c r="R271" i="1"/>
  <c r="R274" i="1"/>
  <c r="R276" i="1"/>
  <c r="R277" i="1"/>
  <c r="R278" i="1"/>
  <c r="R279" i="1"/>
  <c r="R280" i="1"/>
  <c r="R282" i="1"/>
  <c r="R284" i="1"/>
  <c r="R287" i="1"/>
  <c r="R290" i="1"/>
  <c r="R293" i="1"/>
  <c r="R294" i="1"/>
  <c r="R296" i="1"/>
  <c r="R299" i="1"/>
  <c r="R301" i="1"/>
  <c r="R302" i="1"/>
  <c r="R303" i="1"/>
  <c r="R304" i="1"/>
  <c r="R305" i="1"/>
  <c r="R306" i="1"/>
  <c r="R308" i="1"/>
  <c r="R309" i="1"/>
  <c r="R311" i="1"/>
  <c r="R314" i="1"/>
  <c r="R316" i="1"/>
  <c r="R320" i="1"/>
  <c r="R322" i="1"/>
  <c r="R325" i="1"/>
  <c r="R327" i="1"/>
  <c r="R331" i="1"/>
  <c r="R332" i="1"/>
  <c r="R333" i="1"/>
  <c r="R335" i="1"/>
  <c r="Q3" i="1"/>
  <c r="Q4" i="1"/>
  <c r="Q7" i="1"/>
  <c r="Q8" i="1"/>
  <c r="Q9" i="1"/>
  <c r="Q10" i="1"/>
  <c r="Q11" i="1"/>
  <c r="Q13" i="1"/>
  <c r="Q16" i="1"/>
  <c r="Q17" i="1"/>
  <c r="Q18" i="1"/>
  <c r="Q20" i="1"/>
  <c r="Q22" i="1"/>
  <c r="Q24" i="1"/>
  <c r="Q25" i="1"/>
  <c r="Q27" i="1"/>
  <c r="Q30" i="1"/>
  <c r="Q31" i="1"/>
  <c r="Q32" i="1"/>
  <c r="Q33" i="1"/>
  <c r="Q39" i="1"/>
  <c r="Q40" i="1"/>
  <c r="Q41" i="1"/>
  <c r="Q44" i="1"/>
  <c r="Q45" i="1"/>
  <c r="Q48" i="1"/>
  <c r="Q51" i="1"/>
  <c r="Q53" i="1"/>
  <c r="Q57" i="1"/>
  <c r="Q58" i="1"/>
  <c r="Q59" i="1"/>
  <c r="Q61" i="1"/>
  <c r="Q63" i="1"/>
  <c r="Q64" i="1"/>
  <c r="Q65" i="1"/>
  <c r="Q66" i="1"/>
  <c r="Q67" i="1"/>
  <c r="Q68" i="1"/>
  <c r="Q69" i="1"/>
  <c r="Q70" i="1"/>
  <c r="Q74" i="1"/>
  <c r="Q75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3" i="1"/>
  <c r="Q94" i="1"/>
  <c r="Q95" i="1"/>
  <c r="Q96" i="1"/>
  <c r="Q97" i="1"/>
  <c r="Q99" i="1"/>
  <c r="Q100" i="1"/>
  <c r="Q103" i="1"/>
  <c r="Q108" i="1"/>
  <c r="Q109" i="1"/>
  <c r="Q112" i="1"/>
  <c r="Q117" i="1"/>
  <c r="Q121" i="1"/>
  <c r="Q123" i="1"/>
  <c r="Q126" i="1"/>
  <c r="Q127" i="1"/>
  <c r="Q130" i="1"/>
  <c r="Q131" i="1"/>
  <c r="Q132" i="1"/>
  <c r="Q135" i="1"/>
  <c r="Q138" i="1"/>
  <c r="Q141" i="1"/>
  <c r="Q144" i="1"/>
  <c r="Q145" i="1"/>
  <c r="Q148" i="1"/>
  <c r="Q149" i="1"/>
  <c r="Q152" i="1"/>
  <c r="Q153" i="1"/>
  <c r="Q155" i="1"/>
  <c r="Q156" i="1"/>
  <c r="Q157" i="1"/>
  <c r="Q160" i="1"/>
  <c r="Q163" i="1"/>
  <c r="Q167" i="1"/>
  <c r="Q169" i="1"/>
  <c r="Q171" i="1"/>
  <c r="Q173" i="1"/>
  <c r="Q175" i="1"/>
  <c r="Q177" i="1"/>
  <c r="Q179" i="1"/>
  <c r="Q185" i="1"/>
  <c r="Q186" i="1"/>
  <c r="Q187" i="1"/>
  <c r="Q192" i="1"/>
  <c r="Q193" i="1"/>
  <c r="Q194" i="1"/>
  <c r="Q196" i="1"/>
  <c r="Q197" i="1"/>
  <c r="Q198" i="1"/>
  <c r="Q201" i="1"/>
  <c r="Q203" i="1"/>
  <c r="Q206" i="1"/>
  <c r="Q211" i="1"/>
  <c r="Q212" i="1"/>
  <c r="Q213" i="1"/>
  <c r="Q214" i="1"/>
  <c r="Q217" i="1"/>
  <c r="Q220" i="1"/>
  <c r="Q222" i="1"/>
  <c r="Q223" i="1"/>
  <c r="Q225" i="1"/>
  <c r="Q226" i="1"/>
  <c r="Q227" i="1"/>
  <c r="Q228" i="1"/>
  <c r="Q229" i="1"/>
  <c r="Q230" i="1"/>
  <c r="Q234" i="1"/>
  <c r="Q237" i="1"/>
  <c r="Q241" i="1"/>
  <c r="Q245" i="1"/>
  <c r="Q247" i="1"/>
  <c r="Q248" i="1"/>
  <c r="Q250" i="1"/>
  <c r="Q251" i="1"/>
  <c r="Q254" i="1"/>
  <c r="Q255" i="1"/>
  <c r="Q257" i="1"/>
  <c r="Q258" i="1"/>
  <c r="Q259" i="1"/>
  <c r="Q262" i="1"/>
  <c r="Q263" i="1"/>
  <c r="Q265" i="1"/>
  <c r="Q266" i="1"/>
  <c r="Q270" i="1"/>
  <c r="Q271" i="1"/>
  <c r="Q274" i="1"/>
  <c r="Q276" i="1"/>
  <c r="Q277" i="1"/>
  <c r="Q278" i="1"/>
  <c r="Q279" i="1"/>
  <c r="Q280" i="1"/>
  <c r="Q282" i="1"/>
  <c r="Q284" i="1"/>
  <c r="Q287" i="1"/>
  <c r="Q290" i="1"/>
  <c r="Q293" i="1"/>
  <c r="Q294" i="1"/>
  <c r="Q296" i="1"/>
  <c r="Q299" i="1"/>
  <c r="Q301" i="1"/>
  <c r="Q302" i="1"/>
  <c r="Q303" i="1"/>
  <c r="Q304" i="1"/>
  <c r="Q305" i="1"/>
  <c r="Q306" i="1"/>
  <c r="Q308" i="1"/>
  <c r="Q309" i="1"/>
  <c r="Q311" i="1"/>
  <c r="Q314" i="1"/>
  <c r="Q316" i="1"/>
  <c r="Q320" i="1"/>
  <c r="Q322" i="1"/>
  <c r="Q325" i="1"/>
  <c r="Q327" i="1"/>
  <c r="Q331" i="1"/>
  <c r="Q332" i="1"/>
  <c r="Q333" i="1"/>
  <c r="Q335" i="1"/>
  <c r="H16" i="1"/>
  <c r="H24" i="1"/>
  <c r="H33" i="1"/>
  <c r="H44" i="1"/>
  <c r="H65" i="1"/>
  <c r="H67" i="1"/>
  <c r="H69" i="1"/>
  <c r="H78" i="1"/>
  <c r="H81" i="1"/>
  <c r="H85" i="1"/>
  <c r="H121" i="1"/>
  <c r="H152" i="1"/>
  <c r="H153" i="1"/>
  <c r="H171" i="1"/>
  <c r="H197" i="1"/>
  <c r="H198" i="1"/>
  <c r="H212" i="1"/>
  <c r="H223" i="1"/>
  <c r="H226" i="1"/>
  <c r="H245" i="1"/>
  <c r="H278" i="1"/>
  <c r="H282" i="1"/>
  <c r="H287" i="1"/>
  <c r="H299" i="1"/>
  <c r="H320" i="1"/>
  <c r="H327" i="1"/>
  <c r="I16" i="1"/>
  <c r="I24" i="1"/>
  <c r="I33" i="1"/>
  <c r="I44" i="1"/>
  <c r="I65" i="1"/>
  <c r="I67" i="1"/>
  <c r="I69" i="1"/>
  <c r="I78" i="1"/>
  <c r="I81" i="1"/>
  <c r="I85" i="1"/>
  <c r="I121" i="1"/>
  <c r="I152" i="1"/>
  <c r="I153" i="1"/>
  <c r="I171" i="1"/>
  <c r="I197" i="1"/>
  <c r="I198" i="1"/>
  <c r="I212" i="1"/>
  <c r="I223" i="1"/>
  <c r="I226" i="1"/>
  <c r="I245" i="1"/>
  <c r="I278" i="1"/>
  <c r="I282" i="1"/>
  <c r="I287" i="1"/>
  <c r="I299" i="1"/>
  <c r="I320" i="1"/>
  <c r="I327" i="1"/>
  <c r="J16" i="1"/>
  <c r="J24" i="1"/>
  <c r="J33" i="1"/>
  <c r="J44" i="1"/>
  <c r="J65" i="1"/>
  <c r="J67" i="1"/>
  <c r="J69" i="1"/>
  <c r="J78" i="1"/>
  <c r="J81" i="1"/>
  <c r="J85" i="1"/>
  <c r="J121" i="1"/>
  <c r="J152" i="1"/>
  <c r="J153" i="1"/>
  <c r="J171" i="1"/>
  <c r="J197" i="1"/>
  <c r="J198" i="1"/>
  <c r="J212" i="1"/>
  <c r="J223" i="1"/>
  <c r="J226" i="1"/>
  <c r="J245" i="1"/>
  <c r="J278" i="1"/>
  <c r="J282" i="1"/>
  <c r="J287" i="1"/>
  <c r="J299" i="1"/>
  <c r="J320" i="1"/>
  <c r="J327" i="1"/>
  <c r="K16" i="1"/>
  <c r="K24" i="1"/>
  <c r="K33" i="1"/>
  <c r="K44" i="1"/>
  <c r="K65" i="1"/>
  <c r="K67" i="1"/>
  <c r="K69" i="1"/>
  <c r="K78" i="1"/>
  <c r="K81" i="1"/>
  <c r="K85" i="1"/>
  <c r="K121" i="1"/>
  <c r="K152" i="1"/>
  <c r="K153" i="1"/>
  <c r="K171" i="1"/>
  <c r="K197" i="1"/>
  <c r="K198" i="1"/>
  <c r="K212" i="1"/>
  <c r="K223" i="1"/>
  <c r="K226" i="1"/>
  <c r="K245" i="1"/>
  <c r="K278" i="1"/>
  <c r="K282" i="1"/>
  <c r="K287" i="1"/>
  <c r="K299" i="1"/>
  <c r="K320" i="1"/>
  <c r="K327" i="1"/>
  <c r="L16" i="1"/>
  <c r="L24" i="1"/>
  <c r="L33" i="1"/>
  <c r="L44" i="1"/>
  <c r="L65" i="1"/>
  <c r="L67" i="1"/>
  <c r="L69" i="1"/>
  <c r="L78" i="1"/>
  <c r="L81" i="1"/>
  <c r="L85" i="1"/>
  <c r="L121" i="1"/>
  <c r="L152" i="1"/>
  <c r="L153" i="1"/>
  <c r="L171" i="1"/>
  <c r="L197" i="1"/>
  <c r="L198" i="1"/>
  <c r="L212" i="1"/>
  <c r="L223" i="1"/>
  <c r="L226" i="1"/>
  <c r="L245" i="1"/>
  <c r="L278" i="1"/>
  <c r="L282" i="1"/>
  <c r="L287" i="1"/>
  <c r="L299" i="1"/>
  <c r="L320" i="1"/>
  <c r="L327" i="1"/>
  <c r="M16" i="1"/>
  <c r="M24" i="1"/>
  <c r="M33" i="1"/>
  <c r="M44" i="1"/>
  <c r="M65" i="1"/>
  <c r="M67" i="1"/>
  <c r="M69" i="1"/>
  <c r="M78" i="1"/>
  <c r="M81" i="1"/>
  <c r="M85" i="1"/>
  <c r="M121" i="1"/>
  <c r="M152" i="1"/>
  <c r="M153" i="1"/>
  <c r="M171" i="1"/>
  <c r="M197" i="1"/>
  <c r="M198" i="1"/>
  <c r="M212" i="1"/>
  <c r="M223" i="1"/>
  <c r="M226" i="1"/>
  <c r="M245" i="1"/>
  <c r="M278" i="1"/>
  <c r="M282" i="1"/>
  <c r="M287" i="1"/>
  <c r="M299" i="1"/>
  <c r="M320" i="1"/>
  <c r="M327" i="1"/>
  <c r="H296" i="1"/>
  <c r="H31" i="1"/>
  <c r="H117" i="1"/>
  <c r="H17" i="1"/>
  <c r="H25" i="1"/>
  <c r="H45" i="1"/>
  <c r="H157" i="1"/>
  <c r="H13" i="1"/>
  <c r="H127" i="1"/>
  <c r="H132" i="1"/>
  <c r="H305" i="1"/>
  <c r="H126" i="1"/>
  <c r="H206" i="1"/>
  <c r="H213" i="1"/>
  <c r="H100" i="1"/>
  <c r="H234" i="1"/>
  <c r="H196" i="1"/>
  <c r="H32" i="1"/>
  <c r="H163" i="1"/>
  <c r="H9" i="1"/>
  <c r="H280" i="1"/>
  <c r="H284" i="1"/>
  <c r="H276" i="1"/>
  <c r="H51" i="1"/>
  <c r="H259" i="1"/>
  <c r="H248" i="1"/>
  <c r="H251" i="1"/>
  <c r="H304" i="1"/>
  <c r="H263" i="1"/>
  <c r="H271" i="1"/>
  <c r="H314" i="1"/>
  <c r="H266" i="1"/>
  <c r="H255" i="1"/>
  <c r="H94" i="1"/>
  <c r="H96" i="1"/>
  <c r="H64" i="1"/>
  <c r="H66" i="1"/>
  <c r="H68" i="1"/>
  <c r="H77" i="1"/>
  <c r="H80" i="1"/>
  <c r="H84" i="1"/>
  <c r="H89" i="1"/>
  <c r="H91" i="1"/>
  <c r="I296" i="1"/>
  <c r="I31" i="1"/>
  <c r="I117" i="1"/>
  <c r="I17" i="1"/>
  <c r="I25" i="1"/>
  <c r="I45" i="1"/>
  <c r="I157" i="1"/>
  <c r="I13" i="1"/>
  <c r="I127" i="1"/>
  <c r="I132" i="1"/>
  <c r="I305" i="1"/>
  <c r="I126" i="1"/>
  <c r="I206" i="1"/>
  <c r="I213" i="1"/>
  <c r="I100" i="1"/>
  <c r="I234" i="1"/>
  <c r="I196" i="1"/>
  <c r="I32" i="1"/>
  <c r="I163" i="1"/>
  <c r="I9" i="1"/>
  <c r="I280" i="1"/>
  <c r="I284" i="1"/>
  <c r="I276" i="1"/>
  <c r="I51" i="1"/>
  <c r="I259" i="1"/>
  <c r="I248" i="1"/>
  <c r="I251" i="1"/>
  <c r="I304" i="1"/>
  <c r="I263" i="1"/>
  <c r="I271" i="1"/>
  <c r="I314" i="1"/>
  <c r="I266" i="1"/>
  <c r="I255" i="1"/>
  <c r="I94" i="1"/>
  <c r="I96" i="1"/>
  <c r="I64" i="1"/>
  <c r="I66" i="1"/>
  <c r="I68" i="1"/>
  <c r="I77" i="1"/>
  <c r="I80" i="1"/>
  <c r="I84" i="1"/>
  <c r="I89" i="1"/>
  <c r="I91" i="1"/>
  <c r="J296" i="1"/>
  <c r="J31" i="1"/>
  <c r="J117" i="1"/>
  <c r="J17" i="1"/>
  <c r="J25" i="1"/>
  <c r="J45" i="1"/>
  <c r="J157" i="1"/>
  <c r="J13" i="1"/>
  <c r="J127" i="1"/>
  <c r="J132" i="1"/>
  <c r="J305" i="1"/>
  <c r="J126" i="1"/>
  <c r="J206" i="1"/>
  <c r="J213" i="1"/>
  <c r="J100" i="1"/>
  <c r="J234" i="1"/>
  <c r="J196" i="1"/>
  <c r="J32" i="1"/>
  <c r="J163" i="1"/>
  <c r="J9" i="1"/>
  <c r="J280" i="1"/>
  <c r="J284" i="1"/>
  <c r="J276" i="1"/>
  <c r="J51" i="1"/>
  <c r="J259" i="1"/>
  <c r="J248" i="1"/>
  <c r="J251" i="1"/>
  <c r="J304" i="1"/>
  <c r="J263" i="1"/>
  <c r="J271" i="1"/>
  <c r="J314" i="1"/>
  <c r="J266" i="1"/>
  <c r="J255" i="1"/>
  <c r="J94" i="1"/>
  <c r="J96" i="1"/>
  <c r="J64" i="1"/>
  <c r="J66" i="1"/>
  <c r="J68" i="1"/>
  <c r="J77" i="1"/>
  <c r="J80" i="1"/>
  <c r="J84" i="1"/>
  <c r="J89" i="1"/>
  <c r="J91" i="1"/>
  <c r="K296" i="1"/>
  <c r="K31" i="1"/>
  <c r="K117" i="1"/>
  <c r="K17" i="1"/>
  <c r="K25" i="1"/>
  <c r="K45" i="1"/>
  <c r="K157" i="1"/>
  <c r="K13" i="1"/>
  <c r="K127" i="1"/>
  <c r="K132" i="1"/>
  <c r="K305" i="1"/>
  <c r="K126" i="1"/>
  <c r="K206" i="1"/>
  <c r="K213" i="1"/>
  <c r="K100" i="1"/>
  <c r="K234" i="1"/>
  <c r="K196" i="1"/>
  <c r="K32" i="1"/>
  <c r="K163" i="1"/>
  <c r="K9" i="1"/>
  <c r="K280" i="1"/>
  <c r="K284" i="1"/>
  <c r="K276" i="1"/>
  <c r="K51" i="1"/>
  <c r="K259" i="1"/>
  <c r="K248" i="1"/>
  <c r="K251" i="1"/>
  <c r="K304" i="1"/>
  <c r="K263" i="1"/>
  <c r="K271" i="1"/>
  <c r="K314" i="1"/>
  <c r="K266" i="1"/>
  <c r="K255" i="1"/>
  <c r="K94" i="1"/>
  <c r="K96" i="1"/>
  <c r="K64" i="1"/>
  <c r="K66" i="1"/>
  <c r="K68" i="1"/>
  <c r="K77" i="1"/>
  <c r="K80" i="1"/>
  <c r="K84" i="1"/>
  <c r="K89" i="1"/>
  <c r="K91" i="1"/>
  <c r="L296" i="1"/>
  <c r="L31" i="1"/>
  <c r="L117" i="1"/>
  <c r="L17" i="1"/>
  <c r="L25" i="1"/>
  <c r="L45" i="1"/>
  <c r="L157" i="1"/>
  <c r="L13" i="1"/>
  <c r="L127" i="1"/>
  <c r="L132" i="1"/>
  <c r="L305" i="1"/>
  <c r="L126" i="1"/>
  <c r="L206" i="1"/>
  <c r="L213" i="1"/>
  <c r="L100" i="1"/>
  <c r="L234" i="1"/>
  <c r="L196" i="1"/>
  <c r="L32" i="1"/>
  <c r="L163" i="1"/>
  <c r="L9" i="1"/>
  <c r="L280" i="1"/>
  <c r="L284" i="1"/>
  <c r="L276" i="1"/>
  <c r="L51" i="1"/>
  <c r="L259" i="1"/>
  <c r="L248" i="1"/>
  <c r="L251" i="1"/>
  <c r="L304" i="1"/>
  <c r="L263" i="1"/>
  <c r="L271" i="1"/>
  <c r="L314" i="1"/>
  <c r="L266" i="1"/>
  <c r="L255" i="1"/>
  <c r="L94" i="1"/>
  <c r="L96" i="1"/>
  <c r="L64" i="1"/>
  <c r="L66" i="1"/>
  <c r="L68" i="1"/>
  <c r="L77" i="1"/>
  <c r="L80" i="1"/>
  <c r="L84" i="1"/>
  <c r="L89" i="1"/>
  <c r="L91" i="1"/>
  <c r="M296" i="1"/>
  <c r="M31" i="1"/>
  <c r="M117" i="1"/>
  <c r="M17" i="1"/>
  <c r="M25" i="1"/>
  <c r="M45" i="1"/>
  <c r="M157" i="1"/>
  <c r="M13" i="1"/>
  <c r="M127" i="1"/>
  <c r="M132" i="1"/>
  <c r="M305" i="1"/>
  <c r="M126" i="1"/>
  <c r="M206" i="1"/>
  <c r="M213" i="1"/>
  <c r="M100" i="1"/>
  <c r="M234" i="1"/>
  <c r="M196" i="1"/>
  <c r="M32" i="1"/>
  <c r="M163" i="1"/>
  <c r="M9" i="1"/>
  <c r="M280" i="1"/>
  <c r="M284" i="1"/>
  <c r="M276" i="1"/>
  <c r="M51" i="1"/>
  <c r="M259" i="1"/>
  <c r="M248" i="1"/>
  <c r="M251" i="1"/>
  <c r="M304" i="1"/>
  <c r="M263" i="1"/>
  <c r="M271" i="1"/>
  <c r="M314" i="1"/>
  <c r="M266" i="1"/>
  <c r="M255" i="1"/>
  <c r="M94" i="1"/>
  <c r="M96" i="1"/>
  <c r="M64" i="1"/>
  <c r="M66" i="1"/>
  <c r="M68" i="1"/>
  <c r="M77" i="1"/>
  <c r="M80" i="1"/>
  <c r="M84" i="1"/>
  <c r="M89" i="1"/>
  <c r="M91" i="1"/>
  <c r="M3" i="1"/>
  <c r="M4" i="1"/>
  <c r="M7" i="1"/>
  <c r="M8" i="1"/>
  <c r="M10" i="1"/>
  <c r="M11" i="1"/>
  <c r="M18" i="1"/>
  <c r="M20" i="1"/>
  <c r="M22" i="1"/>
  <c r="M27" i="1"/>
  <c r="M30" i="1"/>
  <c r="M39" i="1"/>
  <c r="M40" i="1"/>
  <c r="M41" i="1"/>
  <c r="M48" i="1"/>
  <c r="M53" i="1"/>
  <c r="M57" i="1"/>
  <c r="M58" i="1"/>
  <c r="M59" i="1"/>
  <c r="M61" i="1"/>
  <c r="M63" i="1"/>
  <c r="M70" i="1"/>
  <c r="M74" i="1"/>
  <c r="M75" i="1"/>
  <c r="M79" i="1"/>
  <c r="M82" i="1"/>
  <c r="M83" i="1"/>
  <c r="M86" i="1"/>
  <c r="M87" i="1"/>
  <c r="M88" i="1"/>
  <c r="M90" i="1"/>
  <c r="M93" i="1"/>
  <c r="M95" i="1"/>
  <c r="M97" i="1"/>
  <c r="M99" i="1"/>
  <c r="M103" i="1"/>
  <c r="M108" i="1"/>
  <c r="M109" i="1"/>
  <c r="M112" i="1"/>
  <c r="M123" i="1"/>
  <c r="M130" i="1"/>
  <c r="M131" i="1"/>
  <c r="M135" i="1"/>
  <c r="M138" i="1"/>
  <c r="M141" i="1"/>
  <c r="M144" i="1"/>
  <c r="M145" i="1"/>
  <c r="M148" i="1"/>
  <c r="M149" i="1"/>
  <c r="M155" i="1"/>
  <c r="M156" i="1"/>
  <c r="M160" i="1"/>
  <c r="M167" i="1"/>
  <c r="M169" i="1"/>
  <c r="M173" i="1"/>
  <c r="M175" i="1"/>
  <c r="M177" i="1"/>
  <c r="M179" i="1"/>
  <c r="M185" i="1"/>
  <c r="M186" i="1"/>
  <c r="M187" i="1"/>
  <c r="M192" i="1"/>
  <c r="M193" i="1"/>
  <c r="M194" i="1"/>
  <c r="M201" i="1"/>
  <c r="M203" i="1"/>
  <c r="M211" i="1"/>
  <c r="M214" i="1"/>
  <c r="M217" i="1"/>
  <c r="M220" i="1"/>
  <c r="M222" i="1"/>
  <c r="M225" i="1"/>
  <c r="M227" i="1"/>
  <c r="M228" i="1"/>
  <c r="M229" i="1"/>
  <c r="M230" i="1"/>
  <c r="M237" i="1"/>
  <c r="M241" i="1"/>
  <c r="M247" i="1"/>
  <c r="M250" i="1"/>
  <c r="M254" i="1"/>
  <c r="M257" i="1"/>
  <c r="M258" i="1"/>
  <c r="M262" i="1"/>
  <c r="M265" i="1"/>
  <c r="M270" i="1"/>
  <c r="M274" i="1"/>
  <c r="M277" i="1"/>
  <c r="M279" i="1"/>
  <c r="M290" i="1"/>
  <c r="M293" i="1"/>
  <c r="M294" i="1"/>
  <c r="M301" i="1"/>
  <c r="M302" i="1"/>
  <c r="M303" i="1"/>
  <c r="M306" i="1"/>
  <c r="M308" i="1"/>
  <c r="M309" i="1"/>
  <c r="M311" i="1"/>
  <c r="M316" i="1"/>
  <c r="M322" i="1"/>
  <c r="M325" i="1"/>
  <c r="M331" i="1"/>
  <c r="M332" i="1"/>
  <c r="M333" i="1"/>
  <c r="M335" i="1"/>
  <c r="L3" i="1"/>
  <c r="L4" i="1"/>
  <c r="L7" i="1"/>
  <c r="L8" i="1"/>
  <c r="L10" i="1"/>
  <c r="L11" i="1"/>
  <c r="L18" i="1"/>
  <c r="L20" i="1"/>
  <c r="L22" i="1"/>
  <c r="L27" i="1"/>
  <c r="L30" i="1"/>
  <c r="L39" i="1"/>
  <c r="L40" i="1"/>
  <c r="L41" i="1"/>
  <c r="L48" i="1"/>
  <c r="L53" i="1"/>
  <c r="L57" i="1"/>
  <c r="L58" i="1"/>
  <c r="L59" i="1"/>
  <c r="L61" i="1"/>
  <c r="L63" i="1"/>
  <c r="L70" i="1"/>
  <c r="L74" i="1"/>
  <c r="L75" i="1"/>
  <c r="L79" i="1"/>
  <c r="L82" i="1"/>
  <c r="L83" i="1"/>
  <c r="L86" i="1"/>
  <c r="L87" i="1"/>
  <c r="L88" i="1"/>
  <c r="L90" i="1"/>
  <c r="L93" i="1"/>
  <c r="L95" i="1"/>
  <c r="L97" i="1"/>
  <c r="L99" i="1"/>
  <c r="L103" i="1"/>
  <c r="L108" i="1"/>
  <c r="L109" i="1"/>
  <c r="L112" i="1"/>
  <c r="L123" i="1"/>
  <c r="L130" i="1"/>
  <c r="L131" i="1"/>
  <c r="L135" i="1"/>
  <c r="L138" i="1"/>
  <c r="L141" i="1"/>
  <c r="L144" i="1"/>
  <c r="L145" i="1"/>
  <c r="L148" i="1"/>
  <c r="L149" i="1"/>
  <c r="L155" i="1"/>
  <c r="L156" i="1"/>
  <c r="L160" i="1"/>
  <c r="L167" i="1"/>
  <c r="L169" i="1"/>
  <c r="L173" i="1"/>
  <c r="L175" i="1"/>
  <c r="L177" i="1"/>
  <c r="L179" i="1"/>
  <c r="L185" i="1"/>
  <c r="L186" i="1"/>
  <c r="L187" i="1"/>
  <c r="L192" i="1"/>
  <c r="L193" i="1"/>
  <c r="L194" i="1"/>
  <c r="L201" i="1"/>
  <c r="L203" i="1"/>
  <c r="L211" i="1"/>
  <c r="L214" i="1"/>
  <c r="L217" i="1"/>
  <c r="L220" i="1"/>
  <c r="L222" i="1"/>
  <c r="L225" i="1"/>
  <c r="L227" i="1"/>
  <c r="L228" i="1"/>
  <c r="L229" i="1"/>
  <c r="L230" i="1"/>
  <c r="L237" i="1"/>
  <c r="L241" i="1"/>
  <c r="L247" i="1"/>
  <c r="L250" i="1"/>
  <c r="L254" i="1"/>
  <c r="L257" i="1"/>
  <c r="L258" i="1"/>
  <c r="L262" i="1"/>
  <c r="L265" i="1"/>
  <c r="L270" i="1"/>
  <c r="L274" i="1"/>
  <c r="L277" i="1"/>
  <c r="L279" i="1"/>
  <c r="L290" i="1"/>
  <c r="L293" i="1"/>
  <c r="L294" i="1"/>
  <c r="L301" i="1"/>
  <c r="L302" i="1"/>
  <c r="L303" i="1"/>
  <c r="L306" i="1"/>
  <c r="L308" i="1"/>
  <c r="L309" i="1"/>
  <c r="L311" i="1"/>
  <c r="L316" i="1"/>
  <c r="L322" i="1"/>
  <c r="L325" i="1"/>
  <c r="L331" i="1"/>
  <c r="L332" i="1"/>
  <c r="L333" i="1"/>
  <c r="L335" i="1"/>
  <c r="K3" i="1"/>
  <c r="K4" i="1"/>
  <c r="K7" i="1"/>
  <c r="K8" i="1"/>
  <c r="K10" i="1"/>
  <c r="K11" i="1"/>
  <c r="K18" i="1"/>
  <c r="K20" i="1"/>
  <c r="K22" i="1"/>
  <c r="K27" i="1"/>
  <c r="K30" i="1"/>
  <c r="K39" i="1"/>
  <c r="K40" i="1"/>
  <c r="K41" i="1"/>
  <c r="K48" i="1"/>
  <c r="K53" i="1"/>
  <c r="K57" i="1"/>
  <c r="K58" i="1"/>
  <c r="K59" i="1"/>
  <c r="K61" i="1"/>
  <c r="K63" i="1"/>
  <c r="K70" i="1"/>
  <c r="K74" i="1"/>
  <c r="K75" i="1"/>
  <c r="K79" i="1"/>
  <c r="K82" i="1"/>
  <c r="K83" i="1"/>
  <c r="K86" i="1"/>
  <c r="K87" i="1"/>
  <c r="K88" i="1"/>
  <c r="K90" i="1"/>
  <c r="K93" i="1"/>
  <c r="K95" i="1"/>
  <c r="K97" i="1"/>
  <c r="K99" i="1"/>
  <c r="K103" i="1"/>
  <c r="K108" i="1"/>
  <c r="K109" i="1"/>
  <c r="K112" i="1"/>
  <c r="K123" i="1"/>
  <c r="K130" i="1"/>
  <c r="K131" i="1"/>
  <c r="K135" i="1"/>
  <c r="K138" i="1"/>
  <c r="K141" i="1"/>
  <c r="K144" i="1"/>
  <c r="K145" i="1"/>
  <c r="K148" i="1"/>
  <c r="K149" i="1"/>
  <c r="K155" i="1"/>
  <c r="K156" i="1"/>
  <c r="K160" i="1"/>
  <c r="K167" i="1"/>
  <c r="K169" i="1"/>
  <c r="K173" i="1"/>
  <c r="K175" i="1"/>
  <c r="K177" i="1"/>
  <c r="K179" i="1"/>
  <c r="K185" i="1"/>
  <c r="K186" i="1"/>
  <c r="K187" i="1"/>
  <c r="K192" i="1"/>
  <c r="K193" i="1"/>
  <c r="K194" i="1"/>
  <c r="K201" i="1"/>
  <c r="K203" i="1"/>
  <c r="K211" i="1"/>
  <c r="K214" i="1"/>
  <c r="K217" i="1"/>
  <c r="K220" i="1"/>
  <c r="K222" i="1"/>
  <c r="K225" i="1"/>
  <c r="K227" i="1"/>
  <c r="K228" i="1"/>
  <c r="K229" i="1"/>
  <c r="K230" i="1"/>
  <c r="K237" i="1"/>
  <c r="K241" i="1"/>
  <c r="K247" i="1"/>
  <c r="K250" i="1"/>
  <c r="K254" i="1"/>
  <c r="K257" i="1"/>
  <c r="K258" i="1"/>
  <c r="K262" i="1"/>
  <c r="K265" i="1"/>
  <c r="K270" i="1"/>
  <c r="K274" i="1"/>
  <c r="K277" i="1"/>
  <c r="K279" i="1"/>
  <c r="K290" i="1"/>
  <c r="K293" i="1"/>
  <c r="K294" i="1"/>
  <c r="K301" i="1"/>
  <c r="K302" i="1"/>
  <c r="K303" i="1"/>
  <c r="K306" i="1"/>
  <c r="K308" i="1"/>
  <c r="K309" i="1"/>
  <c r="K311" i="1"/>
  <c r="K316" i="1"/>
  <c r="K322" i="1"/>
  <c r="K325" i="1"/>
  <c r="K331" i="1"/>
  <c r="K332" i="1"/>
  <c r="K333" i="1"/>
  <c r="K335" i="1"/>
  <c r="H8" i="1"/>
  <c r="H22" i="1"/>
  <c r="H39" i="1"/>
  <c r="H48" i="1"/>
  <c r="H53" i="1"/>
  <c r="H58" i="1"/>
  <c r="H61" i="1"/>
  <c r="H63" i="1"/>
  <c r="H74" i="1"/>
  <c r="H83" i="1"/>
  <c r="H87" i="1"/>
  <c r="H93" i="1"/>
  <c r="H95" i="1"/>
  <c r="H97" i="1"/>
  <c r="H99" i="1"/>
  <c r="H109" i="1"/>
  <c r="H123" i="1"/>
  <c r="H131" i="1"/>
  <c r="H135" i="1"/>
  <c r="H141" i="1"/>
  <c r="H144" i="1"/>
  <c r="H148" i="1"/>
  <c r="H192" i="1"/>
  <c r="H201" i="1"/>
  <c r="H222" i="1"/>
  <c r="H228" i="1"/>
  <c r="H257" i="1"/>
  <c r="H270" i="1"/>
  <c r="H301" i="1"/>
  <c r="H302" i="1"/>
  <c r="H303" i="1"/>
  <c r="H308" i="1"/>
  <c r="H309" i="1"/>
  <c r="H316" i="1"/>
  <c r="H332" i="1"/>
  <c r="I8" i="1"/>
  <c r="I22" i="1"/>
  <c r="I39" i="1"/>
  <c r="I48" i="1"/>
  <c r="I53" i="1"/>
  <c r="I58" i="1"/>
  <c r="I61" i="1"/>
  <c r="I63" i="1"/>
  <c r="I74" i="1"/>
  <c r="I83" i="1"/>
  <c r="I87" i="1"/>
  <c r="I93" i="1"/>
  <c r="I95" i="1"/>
  <c r="I97" i="1"/>
  <c r="I99" i="1"/>
  <c r="I109" i="1"/>
  <c r="I123" i="1"/>
  <c r="I131" i="1"/>
  <c r="I135" i="1"/>
  <c r="I141" i="1"/>
  <c r="I144" i="1"/>
  <c r="I148" i="1"/>
  <c r="I192" i="1"/>
  <c r="I201" i="1"/>
  <c r="I222" i="1"/>
  <c r="I228" i="1"/>
  <c r="I257" i="1"/>
  <c r="I270" i="1"/>
  <c r="I301" i="1"/>
  <c r="I302" i="1"/>
  <c r="I303" i="1"/>
  <c r="I308" i="1"/>
  <c r="I309" i="1"/>
  <c r="I316" i="1"/>
  <c r="I332" i="1"/>
  <c r="J8" i="1"/>
  <c r="J22" i="1"/>
  <c r="J39" i="1"/>
  <c r="J48" i="1"/>
  <c r="J53" i="1"/>
  <c r="J58" i="1"/>
  <c r="J61" i="1"/>
  <c r="J63" i="1"/>
  <c r="J74" i="1"/>
  <c r="J83" i="1"/>
  <c r="J87" i="1"/>
  <c r="J93" i="1"/>
  <c r="J95" i="1"/>
  <c r="J97" i="1"/>
  <c r="J99" i="1"/>
  <c r="J109" i="1"/>
  <c r="J123" i="1"/>
  <c r="J131" i="1"/>
  <c r="J135" i="1"/>
  <c r="J141" i="1"/>
  <c r="J144" i="1"/>
  <c r="J148" i="1"/>
  <c r="J192" i="1"/>
  <c r="J201" i="1"/>
  <c r="J222" i="1"/>
  <c r="J228" i="1"/>
  <c r="J257" i="1"/>
  <c r="J270" i="1"/>
  <c r="J301" i="1"/>
  <c r="J302" i="1"/>
  <c r="J303" i="1"/>
  <c r="J308" i="1"/>
  <c r="J309" i="1"/>
  <c r="J316" i="1"/>
  <c r="J332" i="1"/>
  <c r="J3" i="1"/>
  <c r="J4" i="1"/>
  <c r="J7" i="1"/>
  <c r="J10" i="1"/>
  <c r="J11" i="1"/>
  <c r="J18" i="1"/>
  <c r="J20" i="1"/>
  <c r="J27" i="1"/>
  <c r="J30" i="1"/>
  <c r="J40" i="1"/>
  <c r="J41" i="1"/>
  <c r="J57" i="1"/>
  <c r="J59" i="1"/>
  <c r="J70" i="1"/>
  <c r="J75" i="1"/>
  <c r="J79" i="1"/>
  <c r="J82" i="1"/>
  <c r="J86" i="1"/>
  <c r="J88" i="1"/>
  <c r="J90" i="1"/>
  <c r="J103" i="1"/>
  <c r="J108" i="1"/>
  <c r="J112" i="1"/>
  <c r="J130" i="1"/>
  <c r="J138" i="1"/>
  <c r="J145" i="1"/>
  <c r="J149" i="1"/>
  <c r="J155" i="1"/>
  <c r="J156" i="1"/>
  <c r="J160" i="1"/>
  <c r="J167" i="1"/>
  <c r="J169" i="1"/>
  <c r="J173" i="1"/>
  <c r="J175" i="1"/>
  <c r="J177" i="1"/>
  <c r="J179" i="1"/>
  <c r="J185" i="1"/>
  <c r="J186" i="1"/>
  <c r="J187" i="1"/>
  <c r="J193" i="1"/>
  <c r="J194" i="1"/>
  <c r="J203" i="1"/>
  <c r="J211" i="1"/>
  <c r="J214" i="1"/>
  <c r="J217" i="1"/>
  <c r="J220" i="1"/>
  <c r="J225" i="1"/>
  <c r="J227" i="1"/>
  <c r="J229" i="1"/>
  <c r="J230" i="1"/>
  <c r="J237" i="1"/>
  <c r="J241" i="1"/>
  <c r="J247" i="1"/>
  <c r="J250" i="1"/>
  <c r="J254" i="1"/>
  <c r="J258" i="1"/>
  <c r="J262" i="1"/>
  <c r="J265" i="1"/>
  <c r="J274" i="1"/>
  <c r="J277" i="1"/>
  <c r="J279" i="1"/>
  <c r="J290" i="1"/>
  <c r="J293" i="1"/>
  <c r="J294" i="1"/>
  <c r="J306" i="1"/>
  <c r="J311" i="1"/>
  <c r="J322" i="1"/>
  <c r="J325" i="1"/>
  <c r="J331" i="1"/>
  <c r="J333" i="1"/>
  <c r="J335" i="1"/>
  <c r="I4" i="1"/>
  <c r="I7" i="1"/>
  <c r="I10" i="1"/>
  <c r="I11" i="1"/>
  <c r="I18" i="1"/>
  <c r="I20" i="1"/>
  <c r="I27" i="1"/>
  <c r="I30" i="1"/>
  <c r="I40" i="1"/>
  <c r="I41" i="1"/>
  <c r="I57" i="1"/>
  <c r="I59" i="1"/>
  <c r="I70" i="1"/>
  <c r="I75" i="1"/>
  <c r="I79" i="1"/>
  <c r="I82" i="1"/>
  <c r="I86" i="1"/>
  <c r="I88" i="1"/>
  <c r="I90" i="1"/>
  <c r="I103" i="1"/>
  <c r="I108" i="1"/>
  <c r="I112" i="1"/>
  <c r="I130" i="1"/>
  <c r="I138" i="1"/>
  <c r="I145" i="1"/>
  <c r="I149" i="1"/>
  <c r="I155" i="1"/>
  <c r="I156" i="1"/>
  <c r="I160" i="1"/>
  <c r="I167" i="1"/>
  <c r="I169" i="1"/>
  <c r="I173" i="1"/>
  <c r="I175" i="1"/>
  <c r="I177" i="1"/>
  <c r="I179" i="1"/>
  <c r="I185" i="1"/>
  <c r="I186" i="1"/>
  <c r="I187" i="1"/>
  <c r="I193" i="1"/>
  <c r="I194" i="1"/>
  <c r="I203" i="1"/>
  <c r="I211" i="1"/>
  <c r="I214" i="1"/>
  <c r="I217" i="1"/>
  <c r="I220" i="1"/>
  <c r="I225" i="1"/>
  <c r="I227" i="1"/>
  <c r="I229" i="1"/>
  <c r="I230" i="1"/>
  <c r="I237" i="1"/>
  <c r="I241" i="1"/>
  <c r="I247" i="1"/>
  <c r="I250" i="1"/>
  <c r="I254" i="1"/>
  <c r="I258" i="1"/>
  <c r="I262" i="1"/>
  <c r="I265" i="1"/>
  <c r="I274" i="1"/>
  <c r="I277" i="1"/>
  <c r="I279" i="1"/>
  <c r="I290" i="1"/>
  <c r="I293" i="1"/>
  <c r="I294" i="1"/>
  <c r="I306" i="1"/>
  <c r="I311" i="1"/>
  <c r="I322" i="1"/>
  <c r="I325" i="1"/>
  <c r="I331" i="1"/>
  <c r="I333" i="1"/>
  <c r="I335" i="1"/>
  <c r="I3" i="1"/>
  <c r="H3" i="1"/>
  <c r="H4" i="1"/>
  <c r="H7" i="1"/>
  <c r="H10" i="1"/>
  <c r="H11" i="1"/>
  <c r="H18" i="1"/>
  <c r="H20" i="1"/>
  <c r="H27" i="1"/>
  <c r="H30" i="1"/>
  <c r="H40" i="1"/>
  <c r="H41" i="1"/>
  <c r="H57" i="1"/>
  <c r="H59" i="1"/>
  <c r="H70" i="1"/>
  <c r="H75" i="1"/>
  <c r="H79" i="1"/>
  <c r="H82" i="1"/>
  <c r="H86" i="1"/>
  <c r="H88" i="1"/>
  <c r="H90" i="1"/>
  <c r="H103" i="1"/>
  <c r="H108" i="1"/>
  <c r="H112" i="1"/>
  <c r="H130" i="1"/>
  <c r="H138" i="1"/>
  <c r="H145" i="1"/>
  <c r="H149" i="1"/>
  <c r="H155" i="1"/>
  <c r="H156" i="1"/>
  <c r="H160" i="1"/>
  <c r="H167" i="1"/>
  <c r="H169" i="1"/>
  <c r="H173" i="1"/>
  <c r="H175" i="1"/>
  <c r="H177" i="1"/>
  <c r="H179" i="1"/>
  <c r="H185" i="1"/>
  <c r="H186" i="1"/>
  <c r="H187" i="1"/>
  <c r="H193" i="1"/>
  <c r="H194" i="1"/>
  <c r="H203" i="1"/>
  <c r="H211" i="1"/>
  <c r="H214" i="1"/>
  <c r="H217" i="1"/>
  <c r="H220" i="1"/>
  <c r="H225" i="1"/>
  <c r="H227" i="1"/>
  <c r="H229" i="1"/>
  <c r="H230" i="1"/>
  <c r="H237" i="1"/>
  <c r="H241" i="1"/>
  <c r="H247" i="1"/>
  <c r="H250" i="1"/>
  <c r="H254" i="1"/>
  <c r="H258" i="1"/>
  <c r="H262" i="1"/>
  <c r="H265" i="1"/>
  <c r="H274" i="1"/>
  <c r="H277" i="1"/>
  <c r="H279" i="1"/>
  <c r="H290" i="1"/>
  <c r="H293" i="1"/>
  <c r="H294" i="1"/>
  <c r="H306" i="1"/>
  <c r="H311" i="1"/>
  <c r="H322" i="1"/>
  <c r="H325" i="1"/>
  <c r="H331" i="1"/>
  <c r="H333" i="1"/>
  <c r="H335" i="1"/>
</calcChain>
</file>

<file path=xl/sharedStrings.xml><?xml version="1.0" encoding="utf-8"?>
<sst xmlns="http://schemas.openxmlformats.org/spreadsheetml/2006/main" count="1829" uniqueCount="768">
  <si>
    <t>Disciplina</t>
  </si>
  <si>
    <t>Turmas</t>
  </si>
  <si>
    <t>Créditos Coord</t>
  </si>
  <si>
    <t>Coordenador</t>
  </si>
  <si>
    <t>Análise Química Instrumental</t>
  </si>
  <si>
    <t>Patrícia Dantoni Alnis Bezerra</t>
  </si>
  <si>
    <t>Antropologia Filosófica</t>
  </si>
  <si>
    <t>Luca Jean Pitteloud</t>
  </si>
  <si>
    <t>Avaliação no Ensino de Química</t>
  </si>
  <si>
    <t>Solange Wagner Locatelli</t>
  </si>
  <si>
    <t>Bases Epistemológicas da Ciência Moderna</t>
  </si>
  <si>
    <t>Lorenzo Baravalle</t>
  </si>
  <si>
    <t>Biocombustíveis e biorrefinarias</t>
  </si>
  <si>
    <t>Camilo Andrea Angelucci</t>
  </si>
  <si>
    <t>Biodiversidade: Interações entre organismos e ambiente</t>
  </si>
  <si>
    <t>Cibele Biondo</t>
  </si>
  <si>
    <t>Biologia Celular</t>
  </si>
  <si>
    <t>Renata Simões</t>
  </si>
  <si>
    <t>Biologia Molecular e Biotecnologia</t>
  </si>
  <si>
    <t>Alexandre Zatkovskis Carvalho</t>
  </si>
  <si>
    <t>Bioquimica Experimental</t>
  </si>
  <si>
    <t>Vani Xavier de Oliveira Junior</t>
  </si>
  <si>
    <t>Bioquímica: estrutura, propriedade e funções de Biomoléculas</t>
  </si>
  <si>
    <t>Iseli Nantes</t>
  </si>
  <si>
    <t>Cristalografia e difração de raios X</t>
  </si>
  <si>
    <t>Roosevelt Droppa Junior</t>
  </si>
  <si>
    <t>Desenho e Projeto em Química</t>
  </si>
  <si>
    <t>Artur Franz Keppler</t>
  </si>
  <si>
    <t>Eletromagnetismo II</t>
  </si>
  <si>
    <t>Francisco Eugênio Mendonça da Silveira</t>
  </si>
  <si>
    <t>Equações Diferenciais Parciais Aplicadas</t>
  </si>
  <si>
    <t>José Kenichi Mizukoshi</t>
  </si>
  <si>
    <t>Estágio Supervisionado em Biologia I (Nível Médio)</t>
  </si>
  <si>
    <t>Mirian Pacheco Silva Albrecht</t>
  </si>
  <si>
    <t>Estágio Supervisionado em Biologia II (Nível Médio)</t>
  </si>
  <si>
    <t>Patricia da Silva Sessa</t>
  </si>
  <si>
    <t>Estágio Supervisionado em Biologia III (Nível Médio)</t>
  </si>
  <si>
    <t>Roberta de Assis Maia</t>
  </si>
  <si>
    <t>Estágio Supervisionado em Filosofia I</t>
  </si>
  <si>
    <t>André Luis La Salvia</t>
  </si>
  <si>
    <t>Estágio Supervisionado em Filosofia IV</t>
  </si>
  <si>
    <t>Marilia Mello Pisani</t>
  </si>
  <si>
    <t>Estágio Supervisionado em Física I (Nível Médio)</t>
  </si>
  <si>
    <t>Yara Araujo Ferreira Guimarães</t>
  </si>
  <si>
    <t>Estágio Supervisionado em Física II (Nível Médio)</t>
  </si>
  <si>
    <t>Maria Candida Varone de Morais Capecchi</t>
  </si>
  <si>
    <t>Estágio Supervisionado em Física III (Nível Médio)</t>
  </si>
  <si>
    <t>Estágio Supervisionado em Química I (Nível Médio)</t>
  </si>
  <si>
    <t>Estágio Supervisionado em Química II (Nível Médio)</t>
  </si>
  <si>
    <t>Estrutura da Matéria</t>
  </si>
  <si>
    <t>Rodrigo Maghdissian Cordeiro</t>
  </si>
  <si>
    <t>Estrutura da Matéria Avançada</t>
  </si>
  <si>
    <t>Mauricio Domingues Coutinho Neto</t>
  </si>
  <si>
    <t>Ética</t>
  </si>
  <si>
    <t>Paulo Jonas de Lima Piva</t>
  </si>
  <si>
    <t>Evolução</t>
  </si>
  <si>
    <t>Luciana Campos Paulino</t>
  </si>
  <si>
    <t>Evolução e Diversidade de Plantas II</t>
  </si>
  <si>
    <t>Anselmo Nogueira</t>
  </si>
  <si>
    <t>Evolução e Diversificação da Vida na Terra</t>
  </si>
  <si>
    <t>Vanessa Kruth Verdade</t>
  </si>
  <si>
    <t>Fenômenos Mecânicos</t>
  </si>
  <si>
    <t xml:space="preserve">Teoria: Eduardo de Moraes Gregores
Laboratório: José Javier Saez Acuña </t>
  </si>
  <si>
    <t>Fenômenos Térmicos</t>
  </si>
  <si>
    <t>Teoria: Adriano Reinaldo Viçoto Benvenho
Laboratório: Marcos de Abreu Ávila</t>
  </si>
  <si>
    <t>Filosofia da Ciência: o debate Popper-Kuhn e seus desdobramentos</t>
  </si>
  <si>
    <t>Victor Ximenes Marques</t>
  </si>
  <si>
    <t>Filosofia da Educação: perspectivas contemporâneas</t>
  </si>
  <si>
    <t>Silvio Ricardo Gomes Carneiro</t>
  </si>
  <si>
    <t>Filosofia Política</t>
  </si>
  <si>
    <t>Bruno Nadai</t>
  </si>
  <si>
    <t>Física do Contínuo</t>
  </si>
  <si>
    <t>Adriano Reinaldo Viçoto Benvenho</t>
  </si>
  <si>
    <t>Física Quântica</t>
  </si>
  <si>
    <t>Luciano Soares da Cruz</t>
  </si>
  <si>
    <t>Fisiologia Vegetal II</t>
  </si>
  <si>
    <t>Ricardo Augusto Lombello</t>
  </si>
  <si>
    <t>Fundamentos da Mecânica dos Fluidos</t>
  </si>
  <si>
    <t>Maximiliano Ujevic Tonino</t>
  </si>
  <si>
    <t>Fundamentos da Relatividade Geral</t>
  </si>
  <si>
    <t>Vilson Tonin Zanchin</t>
  </si>
  <si>
    <t>Genética II</t>
  </si>
  <si>
    <t>Luiz Roberto Nunes</t>
  </si>
  <si>
    <t>Geologia e Paleontologia</t>
  </si>
  <si>
    <t>Guilherme Cunha Ribeiro</t>
  </si>
  <si>
    <t>História da Filosofia Antiga: Aristóteles e o Aristotelismo</t>
  </si>
  <si>
    <t>Maria Cecilia Leonel Gomes dos Reis</t>
  </si>
  <si>
    <t>História da Filosofia Contemporânea: o século XIX</t>
  </si>
  <si>
    <t>Aléxia Cruz Bretas</t>
  </si>
  <si>
    <t>História da Filosofia Moderna: o Idealismo alemão</t>
  </si>
  <si>
    <t>Flamarion Caldeira Ramos</t>
  </si>
  <si>
    <t>História da Filosofia Moderna: perspectivas racionalistas</t>
  </si>
  <si>
    <t>Luciana Zaterka</t>
  </si>
  <si>
    <t>História e Filosofia das Ciências e o Ensino de Ciências</t>
  </si>
  <si>
    <t>Lúcio Campos Costa</t>
  </si>
  <si>
    <t>Imunologia Aplicada</t>
  </si>
  <si>
    <t>Ana Paula de Mattos Areas Dau</t>
  </si>
  <si>
    <t>Introdução à Física de Partículas Elementares</t>
  </si>
  <si>
    <t>Alex Gomes Dias</t>
  </si>
  <si>
    <t>Introdução à Física Estelar</t>
  </si>
  <si>
    <t>Laura Paulucci Marinho</t>
  </si>
  <si>
    <t>Introdução à Física Médica</t>
  </si>
  <si>
    <t>Felipe Chen Abrego</t>
  </si>
  <si>
    <t>Introdução à Física Nuclear</t>
  </si>
  <si>
    <t>Marcelo Augusto Leigui de Oliveira</t>
  </si>
  <si>
    <t>Laboratório de Física II</t>
  </si>
  <si>
    <t>Leticie Mendonça Ferreira</t>
  </si>
  <si>
    <t>Laboratório de Física III</t>
  </si>
  <si>
    <t>Roberto Menezes Serra</t>
  </si>
  <si>
    <t>Lógica Básica</t>
  </si>
  <si>
    <t>Anderson de Araújo</t>
  </si>
  <si>
    <t>Materiais Poliméricos</t>
  </si>
  <si>
    <t>Hueder Paulo Moisés de Oliveira</t>
  </si>
  <si>
    <t>Mecânica Estatística</t>
  </si>
  <si>
    <t>Pedro Alves da Silva Autreto</t>
  </si>
  <si>
    <t>Mecânica Geral</t>
  </si>
  <si>
    <t>Marcelo Zanotello</t>
  </si>
  <si>
    <t>Mecânica Quântica I</t>
  </si>
  <si>
    <t>Gustavo Michel Mendoza La Torre</t>
  </si>
  <si>
    <t>Mecanismos de Reações Orgânicas</t>
  </si>
  <si>
    <t>Luiz Francisco Monteiro Leite Ciscato</t>
  </si>
  <si>
    <t>Microbiologia</t>
  </si>
  <si>
    <t>Maria Cristina Carlan da Silva</t>
  </si>
  <si>
    <t>Morfofisiologia animal comparada</t>
  </si>
  <si>
    <t>Marcelo Augusto Christoffolete</t>
  </si>
  <si>
    <t>Morfofisiologia Humana I</t>
  </si>
  <si>
    <t>Maria Camila Almeida</t>
  </si>
  <si>
    <t>Morfofisiologia Humana III</t>
  </si>
  <si>
    <t>Marcela Sorelli Carneiro Ramos</t>
  </si>
  <si>
    <t>Nascimento e Desenvolvimento da Ciência Moderna</t>
  </si>
  <si>
    <t>Katya Margareth Aurani</t>
  </si>
  <si>
    <t>Pensamento Crítico</t>
  </si>
  <si>
    <t>Pensamento Marxista e seus Desdobramentos Contemporâneos</t>
  </si>
  <si>
    <t>Suze de Oliveira Piza</t>
  </si>
  <si>
    <t>Prática de Ensino de Filosofia I</t>
  </si>
  <si>
    <t>Prática de Ensino de Filosofia IV</t>
  </si>
  <si>
    <t>Práticas de Ciências e Matemática no Ensino Fundamental</t>
  </si>
  <si>
    <t>Paulo de Avila Junior</t>
  </si>
  <si>
    <t>Práticas de Ensino de Biologia II</t>
  </si>
  <si>
    <t>Práticas de Ensino de Física II</t>
  </si>
  <si>
    <t>Maria Inês Ribas Rodrigues</t>
  </si>
  <si>
    <t>Práticas de Ensino de Química II</t>
  </si>
  <si>
    <t>Sergio Henrique Bezerra de Sousa Leal</t>
  </si>
  <si>
    <t>Problemas Metafísicos: Perspectivas Modernas</t>
  </si>
  <si>
    <t>Matteo Raschietti</t>
  </si>
  <si>
    <t>Questões Atuais no Ensino de Ciências</t>
  </si>
  <si>
    <t>Química Analítica Clássica I</t>
  </si>
  <si>
    <t>Bruno Lemos Batista</t>
  </si>
  <si>
    <t>Química Orgânica Aplicada</t>
  </si>
  <si>
    <t>Fernando Heering Bartoloni</t>
  </si>
  <si>
    <t>Recursos Didáticos para o Ensino de Química</t>
  </si>
  <si>
    <t>Allan Moreira Xavier</t>
  </si>
  <si>
    <t>Seminários em Química I</t>
  </si>
  <si>
    <t>Sistemática e Biogeografia</t>
  </si>
  <si>
    <t>Charles Morphy Dias dos Santos</t>
  </si>
  <si>
    <t>Temas de Lógica</t>
  </si>
  <si>
    <t>Teoria do conhecimento: a epistemologia contemporânea</t>
  </si>
  <si>
    <t>Renato Rodrigues Kinouchi</t>
  </si>
  <si>
    <t>Toxicologia</t>
  </si>
  <si>
    <t>Tiago Rodrigues</t>
  </si>
  <si>
    <t>Trabalho de Conclusão de Curso em Biologia</t>
  </si>
  <si>
    <t>Carlos Alberto da Silva</t>
  </si>
  <si>
    <t>Trabalho de Conclusão de Curso em Física</t>
  </si>
  <si>
    <t>Herculano da Silva Martinho</t>
  </si>
  <si>
    <t>Trabalho de Conclusão de Curso em Química</t>
  </si>
  <si>
    <t>Mauro Coelho dos Santos</t>
  </si>
  <si>
    <t>Virologia</t>
  </si>
  <si>
    <t>Antônio Sérgio Kimus Braz</t>
  </si>
  <si>
    <t>Zoologia de Invertebrados II</t>
  </si>
  <si>
    <t>Alberto José Olavarrieta Arab</t>
  </si>
  <si>
    <t>Zoologia Geral dos Invertebrados</t>
  </si>
  <si>
    <t>Otto Muller Patrão de Oliveira</t>
  </si>
  <si>
    <t>Turmas 2016.3</t>
  </si>
  <si>
    <t>Créditos Coord 2016.3</t>
  </si>
  <si>
    <t>Coordenador 2016.3</t>
  </si>
  <si>
    <t>Base Experimental das Ciências Naturais</t>
  </si>
  <si>
    <t>Nathalia de Setta Costa</t>
  </si>
  <si>
    <t>Biologia Vegetal</t>
  </si>
  <si>
    <t>Natalia Pirani Ghilardi Lopes</t>
  </si>
  <si>
    <t>Bioquímica Funcional</t>
  </si>
  <si>
    <t>Ana Carolina Santos de Souza Galvão</t>
  </si>
  <si>
    <t>Citogenética Básica</t>
  </si>
  <si>
    <t>Consolidação e Métodos de Fenômenos Eletromagnéticos</t>
  </si>
  <si>
    <t>Ricardo Rocamora Paszko</t>
  </si>
  <si>
    <t>Didática</t>
  </si>
  <si>
    <t>Alexander de Freitas</t>
  </si>
  <si>
    <t>Ecologia vegetal</t>
  </si>
  <si>
    <t>Márcio de Souza Werneck</t>
  </si>
  <si>
    <t>Educação Científica, Sociedade e Cultura</t>
  </si>
  <si>
    <t>Giselle Watanabe</t>
  </si>
  <si>
    <t>Eletroanalítica e Técnicas de Separação</t>
  </si>
  <si>
    <t>Ivanise Gaubeur</t>
  </si>
  <si>
    <t>Eletromagnetismo I</t>
  </si>
  <si>
    <t>Espectroscopia</t>
  </si>
  <si>
    <t>Fernanda Franzolin</t>
  </si>
  <si>
    <t xml:space="preserve">Estágio Supervisionado em Biologia II (Nível Médio) </t>
  </si>
  <si>
    <t>Patrícia Sessa</t>
  </si>
  <si>
    <t xml:space="preserve">Estágio Supervisionado em Biologia III (Nível Médio) </t>
  </si>
  <si>
    <t>Estágio Supervisionado em Filosofia III (Nível Médio)</t>
  </si>
  <si>
    <t>Alexander de Freiras</t>
  </si>
  <si>
    <t xml:space="preserve">Estágio Supervisionado em Física II (Nível Médio) </t>
  </si>
  <si>
    <t xml:space="preserve">Estágio Supervisionado em Física III (Nível Médio) </t>
  </si>
  <si>
    <t xml:space="preserve">Estágio Supervisionado em Química III (Nível Médio) </t>
  </si>
  <si>
    <t xml:space="preserve">Estágio Supervisionado I (Nível Fundamental) </t>
  </si>
  <si>
    <t>João Rodrigo Santos da Silva</t>
  </si>
  <si>
    <t xml:space="preserve">Estágio Supervisionado II (Nível Fundamental) </t>
  </si>
  <si>
    <t>Adriana Pugliese Netto Lamas</t>
  </si>
  <si>
    <t>Estética: Perspectivas Contemporâneas</t>
  </si>
  <si>
    <t>Marinê de Souza Pereira</t>
  </si>
  <si>
    <t>Paula Homem de Mello</t>
  </si>
  <si>
    <t>Ética: perspectivas contemporâneas</t>
  </si>
  <si>
    <t>Evolução da Física</t>
  </si>
  <si>
    <t>Breno Arsioli Moura</t>
  </si>
  <si>
    <t>Experimentação e Ensino de Química</t>
  </si>
  <si>
    <t>Rafael Cava Mori</t>
  </si>
  <si>
    <t>Fenômenos Eletromagnéticos</t>
  </si>
  <si>
    <t>Raquel Ribeiro/Reinaldo Luiz Cavasso Filho</t>
  </si>
  <si>
    <t>Fermentação Industrial</t>
  </si>
  <si>
    <t>Márcio Luiz dos Santos</t>
  </si>
  <si>
    <t>Filosofia da Linguagem</t>
  </si>
  <si>
    <t>William José Steinle</t>
  </si>
  <si>
    <t>Filosofia do Ensino de Filosofia</t>
  </si>
  <si>
    <t>Patricia Del Nero Velasco</t>
  </si>
  <si>
    <t>Filosofia no Brasil e na América Latina</t>
  </si>
  <si>
    <t>Paula Priscila Braga</t>
  </si>
  <si>
    <t>Filosofia Política: perspectivas contemporâneas</t>
  </si>
  <si>
    <t>Física de Semicondutores</t>
  </si>
  <si>
    <t>Denise Criado Pereira de Souza</t>
  </si>
  <si>
    <t>Física Ondulatória</t>
  </si>
  <si>
    <t>Marcelo Oliveira da Costa Pires</t>
  </si>
  <si>
    <t>Física Térmica</t>
  </si>
  <si>
    <t>Físico-Química Experimental</t>
  </si>
  <si>
    <t>Janaina de Souza Garcia</t>
  </si>
  <si>
    <t>Fisiologia Vegetal I</t>
  </si>
  <si>
    <t>Danilo da Cruz Centeno</t>
  </si>
  <si>
    <t>Funções e Reações Orgânicas</t>
  </si>
  <si>
    <t>Rodrigo Luiz Oliveira Rodrigues Cunha</t>
  </si>
  <si>
    <t>História da Filosofia Moderna: o Iluminismo e seus desdobramentos</t>
  </si>
  <si>
    <t>Luiz Fernando Barrére Martin</t>
  </si>
  <si>
    <t>História das Ciências no Brasil</t>
  </si>
  <si>
    <t>Graciela de Souza Oliver</t>
  </si>
  <si>
    <t>Historiografia e História das Ciências</t>
  </si>
  <si>
    <t>Interações Atômicas e Moleculares</t>
  </si>
  <si>
    <t>Alexsandre Figueiredo Lago</t>
  </si>
  <si>
    <t>Laboratório de Física I</t>
  </si>
  <si>
    <t>Antonio Alvaro Ranha Neves</t>
  </si>
  <si>
    <t>Jean Jacques Bonvent</t>
  </si>
  <si>
    <t>Livros Didáticos no Ensino de Química</t>
  </si>
  <si>
    <t>Microscopia Eletrônica</t>
  </si>
  <si>
    <t>José Javier Sáez Acuña</t>
  </si>
  <si>
    <t>Morfofisiologia Humana II</t>
  </si>
  <si>
    <t>Noções de Astronomia e Cosmologia</t>
  </si>
  <si>
    <t>German Lugones</t>
  </si>
  <si>
    <t>Prática de Ensino de Filosofia III</t>
  </si>
  <si>
    <t>Práticas de Ensino de Biologia I</t>
  </si>
  <si>
    <t>Mirian Pacheco</t>
  </si>
  <si>
    <t>Práticas de Ensino de Física I</t>
  </si>
  <si>
    <t>Maria Beatriz Fagundes</t>
  </si>
  <si>
    <t>Práticas de Ensino de Química I</t>
  </si>
  <si>
    <t xml:space="preserve">Práticas em Química Verde </t>
  </si>
  <si>
    <t>Álvaro Takeo Omori</t>
  </si>
  <si>
    <t>Química dos Elementos</t>
  </si>
  <si>
    <t>André Sarto Polo</t>
  </si>
  <si>
    <t>Seminários em Química II</t>
  </si>
  <si>
    <t>Tecnologia de Produção de Etanol</t>
  </si>
  <si>
    <t>Dalmo Mandelli</t>
  </si>
  <si>
    <t>Temas da Filosofia Antiga</t>
  </si>
  <si>
    <t>Temas da Filosofia Contemporânea</t>
  </si>
  <si>
    <t>Temas e Problemas em Filosofia</t>
  </si>
  <si>
    <t>Fernando Costa Mattos</t>
  </si>
  <si>
    <t>Teoria Crítica e Escola de Frankfurt</t>
  </si>
  <si>
    <t>Nathalie de Almeida Bressiani</t>
  </si>
  <si>
    <t>Teoria da Relatividade</t>
  </si>
  <si>
    <t>Pieter Willem Westera</t>
  </si>
  <si>
    <t>Termodinâmica Química</t>
  </si>
  <si>
    <t>Iseli Lourenço Nantes</t>
  </si>
  <si>
    <t>Eduardo Peres Novais de Sá</t>
  </si>
  <si>
    <t>Transformações Químicas</t>
  </si>
  <si>
    <t>Anderson Orzari Ribeiro</t>
  </si>
  <si>
    <t>Zoologia de Invertebrados I</t>
  </si>
  <si>
    <t>Otto Müller Patrão de Oliveira</t>
  </si>
  <si>
    <t>Turmas2016.2</t>
  </si>
  <si>
    <t>Créditos Coord 2016.2</t>
  </si>
  <si>
    <t>Coordenador 2016.2</t>
  </si>
  <si>
    <t>Turmas 2016.1</t>
  </si>
  <si>
    <t>Créditos Coord 2016.1</t>
  </si>
  <si>
    <t>Coordenador 2016.1</t>
  </si>
  <si>
    <t>Turmas 2015.3</t>
  </si>
  <si>
    <t>Créditos Coord 2015.3</t>
  </si>
  <si>
    <t>Coordenador 2015.3</t>
  </si>
  <si>
    <t>Turmas 2015.2</t>
  </si>
  <si>
    <t>Créditos Coord 2015.2</t>
  </si>
  <si>
    <t>Coordenador 2015.2</t>
  </si>
  <si>
    <t>DISICPLINA</t>
  </si>
  <si>
    <t>Sistemas Biológicos I</t>
  </si>
  <si>
    <t>Astrobiologia</t>
  </si>
  <si>
    <t>Botânica Econômica</t>
  </si>
  <si>
    <t>Evolução Molecular</t>
  </si>
  <si>
    <t>Farmacologia</t>
  </si>
  <si>
    <t>Práticas de Ecologia</t>
  </si>
  <si>
    <t>Biologia Animal III</t>
  </si>
  <si>
    <t>Biologia Vegetal III</t>
  </si>
  <si>
    <t>Ecologia Animal</t>
  </si>
  <si>
    <t>Fundamentos de Imunologia</t>
  </si>
  <si>
    <t>Genética Geral</t>
  </si>
  <si>
    <t>Bioética</t>
  </si>
  <si>
    <t>Educação Ambiental</t>
  </si>
  <si>
    <t>Fenomenologia e Filosofia Hermenêutica</t>
  </si>
  <si>
    <t>Filosofia da Ciência: em torno à concepção ortodoxa</t>
  </si>
  <si>
    <t>Problemas Metafísicos: Perspectivas Contemporâneas</t>
  </si>
  <si>
    <t>Filosofia da Lógica</t>
  </si>
  <si>
    <t>História da Filosofia Contemporânea: o Século XX</t>
  </si>
  <si>
    <t>História da Filosofia Medieval: Patrística e Escolástica</t>
  </si>
  <si>
    <t>Temas da Filosofia Moderna</t>
  </si>
  <si>
    <t>Teoria do Conhecimento: Empirismo versus Racionalismo</t>
  </si>
  <si>
    <t>Ética e Justiça</t>
  </si>
  <si>
    <t>História da Filosofia Antiga: Platão e o Platonismo</t>
  </si>
  <si>
    <t>Estética</t>
  </si>
  <si>
    <t>Filosofia da Ciência Pós-kuhniana</t>
  </si>
  <si>
    <t>Mecânica Clássica</t>
  </si>
  <si>
    <t>Mecânica Quântica Avançada</t>
  </si>
  <si>
    <t>Estrutura Atômica e Molecular</t>
  </si>
  <si>
    <t>Laboratório de Física Básica I</t>
  </si>
  <si>
    <t>Laboratório de Física Médica</t>
  </si>
  <si>
    <t>Mecânica Analítica I</t>
  </si>
  <si>
    <t>Óptica</t>
  </si>
  <si>
    <t>Teoria de Grupos em Física</t>
  </si>
  <si>
    <t>Laboratório de Física Moderna</t>
  </si>
  <si>
    <t>Cálculo Vetorial e Tensorial</t>
  </si>
  <si>
    <t>Grupos de Lie e Simetrias</t>
  </si>
  <si>
    <t>Bases Conceituais da Energia</t>
  </si>
  <si>
    <t>Métodos de Análise em Química Orgânica</t>
  </si>
  <si>
    <t>Biomateriais</t>
  </si>
  <si>
    <t>Práticas de Química Verde</t>
  </si>
  <si>
    <t>Princípios de Termodinâmica</t>
  </si>
  <si>
    <t>Processos Industriais Orgânicos e Inorgânicos</t>
  </si>
  <si>
    <t>Ligações Químicas</t>
  </si>
  <si>
    <t>Química Analítica Clássica II</t>
  </si>
  <si>
    <t>Química de Coordenação</t>
  </si>
  <si>
    <t>Química Orgânica Experimental</t>
  </si>
  <si>
    <t>Projeto Dirigido</t>
  </si>
  <si>
    <t>Educação em saúde e sexualidade</t>
  </si>
  <si>
    <t>Práticas de Ensino de Biologia III</t>
  </si>
  <si>
    <t>Filosofia da Educação</t>
  </si>
  <si>
    <t>Prática de Ensino de Filosofia II</t>
  </si>
  <si>
    <t>Prática de Ensino de Filosofia V</t>
  </si>
  <si>
    <t>Temas da Filosofia Medieval</t>
  </si>
  <si>
    <t>Práticas de Ensino de Física III</t>
  </si>
  <si>
    <t>Princípios de Mecânica Quântica</t>
  </si>
  <si>
    <t>Teoria Eletromagnética</t>
  </si>
  <si>
    <t>Práticas de Ensino de Química III</t>
  </si>
  <si>
    <t>Desenvolvimento e Aprendizagem</t>
  </si>
  <si>
    <t>Práticas de Ciências no Ensino Fundamental</t>
  </si>
  <si>
    <t>Estágio Supervisionado I (Nível Fundamental)</t>
  </si>
  <si>
    <t>Estágio Supervisionado II (Nível Fundamental)</t>
  </si>
  <si>
    <t xml:space="preserve">Estágio Supervisionado em Ciências Biológicas I </t>
  </si>
  <si>
    <t>Estágio Supervisionado em Ciências Biológicas II</t>
  </si>
  <si>
    <t xml:space="preserve">Estágio Supervisionado em Ciências Biológicas III </t>
  </si>
  <si>
    <t>Estágio Supervisionado em Física I</t>
  </si>
  <si>
    <t>Estágio Supervisionado em Física II</t>
  </si>
  <si>
    <t>Estágio Supervisionado em Física III</t>
  </si>
  <si>
    <t>Estágio Supervisionado em Química II</t>
  </si>
  <si>
    <t>Estágio Supervisionado em Química III</t>
  </si>
  <si>
    <t>Estágio Supervisionado em Filosofia II</t>
  </si>
  <si>
    <t>Estágio Supervisionado em Filosofia V</t>
  </si>
  <si>
    <t>Indicação Coordenadores</t>
  </si>
  <si>
    <t>Arnaldo Rodrigues dos Santos Júnior</t>
  </si>
  <si>
    <t>Jiri Borecky</t>
  </si>
  <si>
    <t>Daniele Ribeiro de Araújo</t>
  </si>
  <si>
    <t>Hana Paula Masuda</t>
  </si>
  <si>
    <t>Gustavo Muniz Dias</t>
  </si>
  <si>
    <t>Márcia Aparecida Sperança</t>
  </si>
  <si>
    <t>Nathália de Setta Costa</t>
  </si>
  <si>
    <t>Natália Pirani Ghilardi Lopes</t>
  </si>
  <si>
    <t>Roque da Costa Caiero</t>
  </si>
  <si>
    <t>Cristiane  Negreiro Abbud Ayoub</t>
  </si>
  <si>
    <t>Paulo Tadeu da Silva</t>
  </si>
  <si>
    <t>Thiago Branquinho de Queiroz</t>
  </si>
  <si>
    <t>Valery Shchesnovich</t>
  </si>
  <si>
    <t>Alysson Fábio Ferrari</t>
  </si>
  <si>
    <t>Andre Paniago Lessa (teoria)/Raquel de Almeida Ribeiro (laboratório)</t>
  </si>
  <si>
    <t>Leticie Mendonça Ferreira (teoria) / Flávio Leandro de Souza (prática)</t>
  </si>
  <si>
    <t>Mirella Inês de Sairre</t>
  </si>
  <si>
    <t>Wendel Andrade Alves</t>
  </si>
  <si>
    <t>Wagner Alves Carvalho</t>
  </si>
  <si>
    <t>Leonardo José Steil</t>
  </si>
  <si>
    <t>Meiri Aparecida Gurgel de Campos Miranda</t>
  </si>
  <si>
    <t>Patrícia Del Nero Velasco</t>
  </si>
  <si>
    <t>Fernando Luiz Cássio da Silva</t>
  </si>
  <si>
    <t>Marco Antonio Bueno Filho</t>
  </si>
  <si>
    <t>Maísa Helena Altarugio</t>
  </si>
  <si>
    <t xml:space="preserve">Fernanda Franzolin </t>
  </si>
  <si>
    <t>Elizabete Cristina Costa Renders</t>
  </si>
  <si>
    <t>André La Salvia</t>
  </si>
  <si>
    <t>Biologia Animal II</t>
  </si>
  <si>
    <t>Alberto José Arab Olavarrieta</t>
  </si>
  <si>
    <t>Biologia Vegetal II</t>
  </si>
  <si>
    <t>Giselle Cerchiaro</t>
  </si>
  <si>
    <t>Ceticismo</t>
  </si>
  <si>
    <t>Conhecimento e Ética</t>
  </si>
  <si>
    <t>Dinâmica Não-Linear e Caos</t>
  </si>
  <si>
    <t>Rafael Ribeiro Dias Vilela de Oliveira 0</t>
  </si>
  <si>
    <t>Ecologia Vegetal</t>
  </si>
  <si>
    <t>Estágio Supervisionado em Ciências Biológicas I - Nível Médio</t>
  </si>
  <si>
    <t>Estágio Supervisionado em Ciências Biológicas II - Nível Médio</t>
  </si>
  <si>
    <t>Estágio Supervisionado em Ciências Biológicas III - Nível Médio</t>
  </si>
  <si>
    <t>Estágio Supervisionado em Física I - Nível Médio</t>
  </si>
  <si>
    <t>Estágio Supervisionado em Física II - Nível Médio</t>
  </si>
  <si>
    <t>Estágio Supervisionado em Física III - Nível Médio</t>
  </si>
  <si>
    <t>Roosevelt Droppa Junior (Teoria) Jean Jacques Bonvent (Prática)</t>
  </si>
  <si>
    <t>Fenômenos Ondulatórios</t>
  </si>
  <si>
    <t>Regina Keiko Murakami (Teoria) Laura Paulucci Marinho (Prática)</t>
  </si>
  <si>
    <t>Anastasia Guidi Itokazu</t>
  </si>
  <si>
    <t>Funções Especiais</t>
  </si>
  <si>
    <t>Jose Kenichi Mizukoshi</t>
  </si>
  <si>
    <t>Fundamentos da Eletrodinâmica</t>
  </si>
  <si>
    <t>Francisco Eugenio Mendonca da Silveira</t>
  </si>
  <si>
    <t>História da Filosofia da Antiguidade Tardia</t>
  </si>
  <si>
    <t>Elmer Antonio Ramirez Barreto</t>
  </si>
  <si>
    <t>José Antonio Souza</t>
  </si>
  <si>
    <t>Laboratório de Propriedades Físicas de Materiais</t>
  </si>
  <si>
    <t>Lasers e Óptica Moderna</t>
  </si>
  <si>
    <t>Márcia Aparecida da Silva Spinacé</t>
  </si>
  <si>
    <t>Gabriel Teixeira Landi</t>
  </si>
  <si>
    <t>Mecânica Quântica</t>
  </si>
  <si>
    <t>Marcos Roberto da Silva Tavares</t>
  </si>
  <si>
    <t>Modelagem de Sistemas Biológicos</t>
  </si>
  <si>
    <t>Morfofisiologia Evolutiva</t>
  </si>
  <si>
    <t>Origem da Vida e Diversidade dos Seres Vivos</t>
  </si>
  <si>
    <t>Andréa Onofre de Araújo</t>
  </si>
  <si>
    <t>Anderson Araujo</t>
  </si>
  <si>
    <t>Políticas Educacionais</t>
  </si>
  <si>
    <t>Mirian Pacheco Silva</t>
  </si>
  <si>
    <t>Fernando Luiz Cássio Silva</t>
  </si>
  <si>
    <t>Química Ambiental</t>
  </si>
  <si>
    <t>Elizabete Campos de Lima</t>
  </si>
  <si>
    <t>Diogo Librandi da Rocha</t>
  </si>
  <si>
    <t>Química Analítica Instrumental</t>
  </si>
  <si>
    <t>Heloisa França Maltez</t>
  </si>
  <si>
    <t>Química Forense</t>
  </si>
  <si>
    <t>Sistemas Biológicos IV</t>
  </si>
  <si>
    <t>Daniel Carneiro Carretiero</t>
  </si>
  <si>
    <t>Tópicos em Física Contemporânea</t>
  </si>
  <si>
    <t>Giselle Watanabe Caramello</t>
  </si>
  <si>
    <t>Transformações Bioquímicas</t>
  </si>
  <si>
    <t>Transformações nos Seres Vivos e Ambiente</t>
  </si>
  <si>
    <t>1,5/1,5</t>
  </si>
  <si>
    <t>Nº DE TURMAS</t>
  </si>
  <si>
    <t>CREDITOS</t>
  </si>
  <si>
    <t>Turmas 2015.1</t>
  </si>
  <si>
    <t>Créditos Coord 2015.1</t>
  </si>
  <si>
    <t>Coordenador 2015.1</t>
  </si>
  <si>
    <t xml:space="preserve"> Rodrigo Cordeiro</t>
  </si>
  <si>
    <t>Marcos de Abreu Avila</t>
  </si>
  <si>
    <t>Eduardo Peres Novais de Sa (teoria) e Reinaldo Luiz Cavasso Filho (prática)  </t>
  </si>
  <si>
    <t xml:space="preserve"> Anderson Orzari Ribeiro</t>
  </si>
  <si>
    <t xml:space="preserve">Hueder Paulo Moisés de Oliveira </t>
  </si>
  <si>
    <t>Pietro Chimenti</t>
  </si>
  <si>
    <t>Marcelo O. da Costa Pires</t>
  </si>
  <si>
    <t>Pedro Galli Mercadante</t>
  </si>
  <si>
    <t xml:space="preserve">Karina Passalacqua Morelli Frin </t>
  </si>
  <si>
    <t>André Eterovic</t>
  </si>
  <si>
    <t>Adriano Reinaldo Vicoto Benvenho</t>
  </si>
  <si>
    <t>Ever Aldo Arroyo Montero</t>
  </si>
  <si>
    <t>Sérgio Henrique Bezerra de Souza Leal</t>
  </si>
  <si>
    <t>Willian José Steinle</t>
  </si>
  <si>
    <t>Monique Hulshof</t>
  </si>
  <si>
    <t>Carlos Suetoshi Miyazawa</t>
  </si>
  <si>
    <t>Alberto O. Arab</t>
  </si>
  <si>
    <t>Luana Sucupira Pedroza</t>
  </si>
  <si>
    <t>Jose Javier Saez Acuna</t>
  </si>
  <si>
    <t>Breno Arsoli Moura</t>
  </si>
  <si>
    <t>Alysson Fabio Ferrari</t>
  </si>
  <si>
    <t xml:space="preserve">Janaina de Souza Garcia </t>
  </si>
  <si>
    <t>Alvaro Takeo Omori</t>
  </si>
  <si>
    <t>José Carlos Rodrigues Silva</t>
  </si>
  <si>
    <t>Fernando Luiz Cássio Silva</t>
  </si>
  <si>
    <t>Maria Candida V. M. Capecchi</t>
  </si>
  <si>
    <t>Maisa Helena Altarugio</t>
  </si>
  <si>
    <t>Breno Arsioli Moura</t>
  </si>
  <si>
    <t>Jose Kenichi Mizukoshi   </t>
  </si>
  <si>
    <t>Disc</t>
  </si>
  <si>
    <t>Laboratório de Física Básica II</t>
  </si>
  <si>
    <t>Genética Molecular</t>
  </si>
  <si>
    <t>Sistemas Biológicos III</t>
  </si>
  <si>
    <t>Funções Complexas e Transformadas Integrais</t>
  </si>
  <si>
    <t>Teorias da Justiça</t>
  </si>
  <si>
    <t>Teoria dos Jogos</t>
  </si>
  <si>
    <t>Biologia Vegetal I</t>
  </si>
  <si>
    <t>Biologia Animal I</t>
  </si>
  <si>
    <t>Métodos da Mecânica Quântica</t>
  </si>
  <si>
    <t>Física Computacional</t>
  </si>
  <si>
    <t>Evolução da Fìsica</t>
  </si>
  <si>
    <t>Fundamentos da Eletrostática</t>
  </si>
  <si>
    <t>Mecânica Analítica II</t>
  </si>
  <si>
    <t>Operações Unitárias II</t>
  </si>
  <si>
    <t>Introdução a Processos Industriais Biotecnológicos</t>
  </si>
  <si>
    <t>Termoquímica</t>
  </si>
  <si>
    <t>História da Ciência e Ensino</t>
  </si>
  <si>
    <t>Estágio Supervisionado em Filosofia III</t>
  </si>
  <si>
    <t>Existencialismo</t>
  </si>
  <si>
    <t>Filosofia da Mente</t>
  </si>
  <si>
    <t>Consolidação de Conceitos e Métodos de Fenômenos Eletromagnéticos</t>
  </si>
  <si>
    <t>JIRI BORECKY</t>
  </si>
  <si>
    <t>LORENZO BARAVALLE</t>
  </si>
  <si>
    <t>FERNANDO GIBRAN</t>
  </si>
  <si>
    <t>RICARDO LOMBELLO</t>
  </si>
  <si>
    <t>JULIANA MARCHI</t>
  </si>
  <si>
    <t>DANILO DA CRUZ CENTENO</t>
  </si>
  <si>
    <t xml:space="preserve">FLAMARION RAMOS </t>
  </si>
  <si>
    <t>Conservação da Biodiversidade</t>
  </si>
  <si>
    <t xml:space="preserve">SIMONE FREITAS </t>
  </si>
  <si>
    <t>MAÍSA HELENA ALTARUGIO</t>
  </si>
  <si>
    <t>CIBELE BIONDO</t>
  </si>
  <si>
    <t>NATALIA PIRANI GHILARDI LOPES</t>
  </si>
  <si>
    <t>Eletroquímica e Cinética Química</t>
  </si>
  <si>
    <t>HUGO BARBOSA SUFFREDINI</t>
  </si>
  <si>
    <t>PAULA PRISCILA BRAGA</t>
  </si>
  <si>
    <t>RODRIGO MAGHDISSIAN CORDEIRO</t>
  </si>
  <si>
    <t>Ética e Responsabilidade Social</t>
  </si>
  <si>
    <t>PATRÍCIA DANTONI ALNIS BEZERRA</t>
  </si>
  <si>
    <t>LUCIANA CAMPOS PAULINO</t>
  </si>
  <si>
    <t>LUIZ FERNANDO BARRÉRE MARTIN</t>
  </si>
  <si>
    <t>PATRICIA DEL NERO VELASCO</t>
  </si>
  <si>
    <t>ANDERSON DE ARAÚJO</t>
  </si>
  <si>
    <t>Filosofia da Natureza, Mecanicismo e Cosmologia</t>
  </si>
  <si>
    <t>PAULO TADEU DA SILVA</t>
  </si>
  <si>
    <t>MARCELO ZANOTELLO</t>
  </si>
  <si>
    <t>MÁRCIA SPERANÇA</t>
  </si>
  <si>
    <t>GUILHERME CUNHA RIBEIRO</t>
  </si>
  <si>
    <t>MARIA CECILIA LEONEL GOMES DOS REIS</t>
  </si>
  <si>
    <t>MONIQUE HULSHOF</t>
  </si>
  <si>
    <t>GRACIELA DE SOUZA OLIVER</t>
  </si>
  <si>
    <t>ADRIANO REINALDO VIÇOTO BENVENHO</t>
  </si>
  <si>
    <t>REINALDO LUIZ CAVASSO FILHO</t>
  </si>
  <si>
    <t>FELIPE CHEN ABREGO</t>
  </si>
  <si>
    <t>WENDEL ANDRADE ALVES</t>
  </si>
  <si>
    <t>ROQUE DA COSTA CAIERO</t>
  </si>
  <si>
    <t>RICARDO PAZKO</t>
  </si>
  <si>
    <t>CÉLIO ADREGA</t>
  </si>
  <si>
    <t>GABRIEL TEIXEIRA LANDI</t>
  </si>
  <si>
    <t>RODRIGO LUIZ OLIVEIRA RODRIGUES CUNHA</t>
  </si>
  <si>
    <t>Microbiologia I</t>
  </si>
  <si>
    <t>FERNANDA DIAS</t>
  </si>
  <si>
    <t>Operações Unitárias I</t>
  </si>
  <si>
    <t>JOSÉ CARLOS RODRIGUES SILVA</t>
  </si>
  <si>
    <t>HERCULANO MARTINHO</t>
  </si>
  <si>
    <t>ANDREA ONOFRE DE ARAUJO</t>
  </si>
  <si>
    <t>Parasitologia</t>
  </si>
  <si>
    <t>MÁRCIA APARECIDA SPERANÇA</t>
  </si>
  <si>
    <t>Pensamento Nietzcheano e seus Desdobramentos Contemporâneos</t>
  </si>
  <si>
    <t>LUCIANA ZATERKA</t>
  </si>
  <si>
    <t>ELIZABETE CRISTINA COSTA RENDERS</t>
  </si>
  <si>
    <t>MARILIA MELLO PISANI</t>
  </si>
  <si>
    <t>JOÃO RODRIGO SILVA</t>
  </si>
  <si>
    <t>FERNANDA FRANZOLIN</t>
  </si>
  <si>
    <t xml:space="preserve">MARIA INÊS RIBAS </t>
  </si>
  <si>
    <t>SERGIO HENRIQUE BEZERRA DE SOUSA LEAL</t>
  </si>
  <si>
    <t xml:space="preserve">MARIA BEATRIZ FAGUNDES </t>
  </si>
  <si>
    <t>JANAÍNA GARCIA</t>
  </si>
  <si>
    <t>DALMO MANDELLI</t>
  </si>
  <si>
    <t xml:space="preserve">IVANISE GAUBEUR </t>
  </si>
  <si>
    <t>ANDRÉ SARTO POLO</t>
  </si>
  <si>
    <t xml:space="preserve">WAGNER ALVES CARVALHO </t>
  </si>
  <si>
    <t xml:space="preserve">LEONARDO STEIL </t>
  </si>
  <si>
    <t>Radiações Eletromagnéticas</t>
  </si>
  <si>
    <t>GUSTAVO MICHEL MENDOZA LA TORRE</t>
  </si>
  <si>
    <t>HUEDER PAULO MOISÉS DE OLIVEIRA</t>
  </si>
  <si>
    <t>Sistemas Biológicos II</t>
  </si>
  <si>
    <t>DANIEL CARRETIERO</t>
  </si>
  <si>
    <t>CHARLES MORPHY DIAS DOS SANTOS</t>
  </si>
  <si>
    <t>RICARDO ROCAMORA PASZKO</t>
  </si>
  <si>
    <t>LÚCIO CAMPOS COSTA</t>
  </si>
  <si>
    <t>EDUARDO PERES NOVAIS DE SÁ</t>
  </si>
  <si>
    <t xml:space="preserve">VANI XAVIER DE OLIVEIRA JUNIOR </t>
  </si>
  <si>
    <t>ISELI LOURENÇO NANTES</t>
  </si>
  <si>
    <t>GUSTAVO MUNIZ DIAS</t>
  </si>
  <si>
    <t>ANDERSON ORZARI RIBEIRO</t>
  </si>
  <si>
    <t>PEDRO GALLI MERCADANTE / MARCOS DE ABREU AVILA</t>
  </si>
  <si>
    <t>LETICIE MENDONÇA FERREIRA  / FLAVIO LEANDRO DE SOUZA</t>
  </si>
  <si>
    <t>Leonardo Jose Steil</t>
  </si>
  <si>
    <t>Coordenador 2017.2</t>
  </si>
  <si>
    <t>Créditos Coord 2017.2</t>
  </si>
  <si>
    <t>Coordenador 2017.3</t>
  </si>
  <si>
    <t>Créditos Coord 2017.3</t>
  </si>
  <si>
    <t>Análise de Fourier e Aplicações</t>
  </si>
  <si>
    <t>Ana Amélia Bergamini Machado</t>
  </si>
  <si>
    <t>Bioquímica Experimental</t>
  </si>
  <si>
    <t>Ecologia do Ambiente Antropizado</t>
  </si>
  <si>
    <t>Simone Rodrigues de Freitas</t>
  </si>
  <si>
    <t>Eletromagnetismo III</t>
  </si>
  <si>
    <t>Solange Locatelli</t>
  </si>
  <si>
    <t>Estágio Supervisionado em Química III (Nível Médio)</t>
  </si>
  <si>
    <t>Erica Freire Antunes</t>
  </si>
  <si>
    <t>Evolução e Diversidade de Plantas I</t>
  </si>
  <si>
    <t>Eduardo Nasser</t>
  </si>
  <si>
    <t>Renato Kinouchi</t>
  </si>
  <si>
    <t>Eduardo Gregores</t>
  </si>
  <si>
    <t>Genética I</t>
  </si>
  <si>
    <t>História da Educação</t>
  </si>
  <si>
    <t>Carlos Eduardo Ribeiro</t>
  </si>
  <si>
    <t>Cristiane Negreiros Abbud Ayoub</t>
  </si>
  <si>
    <t>Instrumentação para o ensino de Ciências e Biologia</t>
  </si>
  <si>
    <t>Adriano Benvenho</t>
  </si>
  <si>
    <t>Mauro Rogerio Cosentino</t>
  </si>
  <si>
    <t>Mecânica Clássica I</t>
  </si>
  <si>
    <t>Mecânica Quântica II</t>
  </si>
  <si>
    <t>Mirela Inês de Sairre</t>
  </si>
  <si>
    <t>Morfofisiologia Animal Comparada</t>
  </si>
  <si>
    <t>Pensamento Hegeliano e seus Desdobramentos Contemporâneos</t>
  </si>
  <si>
    <t>Polímeros Síntese Caracterização e Processos</t>
  </si>
  <si>
    <t>Práticas em Química Verde</t>
  </si>
  <si>
    <t>Fernando Luis Cássio Silva</t>
  </si>
  <si>
    <t>Química Analítica e Bioanalítica Avançada</t>
  </si>
  <si>
    <t>Tópicos Avançados em Química Orgânica</t>
  </si>
  <si>
    <t>João Henrique Ghilardi Lago</t>
  </si>
  <si>
    <t>Mariselma Ferreira</t>
  </si>
  <si>
    <t>Zoologia de Vertebrados</t>
  </si>
  <si>
    <t>Fernando Zaniolo Gibran</t>
  </si>
  <si>
    <t>DISCIPLINA</t>
  </si>
  <si>
    <t>Arte e ensino</t>
  </si>
  <si>
    <t>ALEXIA CRUZ BRETAS</t>
  </si>
  <si>
    <t>NATHALIA DE SETTA COSTA</t>
  </si>
  <si>
    <t>ANA PAULA DE MATTOS AREAS DAU</t>
  </si>
  <si>
    <t>Biofísica</t>
  </si>
  <si>
    <t>WANIUS JOSE GARCIA DA SILVA</t>
  </si>
  <si>
    <t>LUCIANO PUZER</t>
  </si>
  <si>
    <t>SERGIO DAISHI SASAKI</t>
  </si>
  <si>
    <t>Conhecimento e Técnica: perspectivas da Antiguidade e Período Medieval</t>
  </si>
  <si>
    <t>LUCIO CAMPOS COSTA</t>
  </si>
  <si>
    <t>ANDRÉ PANIAGO LESSA</t>
  </si>
  <si>
    <t>JOAO RODRIGO SANTOS DA SILVA</t>
  </si>
  <si>
    <t>Ecologia Comportamental</t>
  </si>
  <si>
    <t>MIRIAN PACHECO SILVA ALBRECHT</t>
  </si>
  <si>
    <t>BRUNO LEMOS BATISTA</t>
  </si>
  <si>
    <t>ADRIANO REINALDO VICOTO BENVENHO</t>
  </si>
  <si>
    <t>FRANCISCO EUGENIO MENDONCA DA SILVEIRA</t>
  </si>
  <si>
    <t>MAURO COELHO DOS SANTOS</t>
  </si>
  <si>
    <t>ROBERTA DE ASSIS MAIA</t>
  </si>
  <si>
    <t>Estágio Supervisionado em Filosofia III - Nível Médio</t>
  </si>
  <si>
    <t>MARIA INÊS RIBAS RODRIGUES</t>
  </si>
  <si>
    <t>RAFAEL CAVA MORI</t>
  </si>
  <si>
    <t>GUSTAVO MORARI DO NASCIMENTO</t>
  </si>
  <si>
    <t>NATHALIE DE ALMEIDA BRESSIANI</t>
  </si>
  <si>
    <t>VANESSA KRUTH VERDADE</t>
  </si>
  <si>
    <t>EDUARDO PERES NOVAIS DE SÁ (TEORIA)/REINALDO LUIZ CAVASSO FILHO (PRÁTICA)</t>
  </si>
  <si>
    <t>VICTOR XIMENES MARQUES</t>
  </si>
  <si>
    <t>SILVIO RICARDO GOMES CARNEIRO</t>
  </si>
  <si>
    <t>SUZE PIZA</t>
  </si>
  <si>
    <t>LUANA SUCUPIRA PEDROZA</t>
  </si>
  <si>
    <t>DENISE CRIADO PEREIRA DE SOUZA</t>
  </si>
  <si>
    <t>Física do Meio Ambiente</t>
  </si>
  <si>
    <t>GISELLE WATANABE CARAMELLO</t>
  </si>
  <si>
    <t>HERCULANO DA SILVA MARTINHO</t>
  </si>
  <si>
    <t>RICARDO AUGUSTO LOMBELLO</t>
  </si>
  <si>
    <t>Histologia e Embriologia</t>
  </si>
  <si>
    <t>MARCELLA PECORA MILAZZOTTO</t>
  </si>
  <si>
    <t>LUIZ FERNANDO BARRERE MARTIN</t>
  </si>
  <si>
    <t>MARCIA HELENA ALVIM</t>
  </si>
  <si>
    <t>LETICIE MENDONCA FERREIRA</t>
  </si>
  <si>
    <t>Mecânica Clássica II</t>
  </si>
  <si>
    <t>MARCOS ROBERTO DA SILVA TAVARES</t>
  </si>
  <si>
    <t>GERMAN LUGONES</t>
  </si>
  <si>
    <t>Mecânica Quântica III</t>
  </si>
  <si>
    <t>FERNANDO HEERING BARTOLONI</t>
  </si>
  <si>
    <t>Modelagem Molecular de Sistemas Biológicos</t>
  </si>
  <si>
    <t>ANTONIO SERGIO KIMUS BRAZ</t>
  </si>
  <si>
    <t>MARIA CAMILA ALMEIDA</t>
  </si>
  <si>
    <t>JOSE CARLOS RODRIGUES SILVA</t>
  </si>
  <si>
    <t>MARCIA APARECIDA SPERANCA</t>
  </si>
  <si>
    <t>LUIZ ANTONIO ALVES EVA</t>
  </si>
  <si>
    <t>Pensamento Kantiano e seus Desdobramentos Contemporâneos</t>
  </si>
  <si>
    <t>BRUNO NADAI</t>
  </si>
  <si>
    <t>CARLOS EDUARDO RIBEIRO</t>
  </si>
  <si>
    <t>Perspectivas Críticas da Filosofia Contemporânea</t>
  </si>
  <si>
    <t>PAULO JONAS DE LIMA PIVA</t>
  </si>
  <si>
    <t>Pragmatismo</t>
  </si>
  <si>
    <t>RENATO RODRIGUES KINOUCHI</t>
  </si>
  <si>
    <t>Prática de Ensino de Filosofia: Programas de Ensino</t>
  </si>
  <si>
    <t>ANDRE ETEROVIC</t>
  </si>
  <si>
    <t>YARA ARAUJO FERREIRA GUIMARAES</t>
  </si>
  <si>
    <t>MAISA HELENA ALTARUGIO</t>
  </si>
  <si>
    <t>Práticas em Ciências e Humanidades</t>
  </si>
  <si>
    <t>PATRICIA ELIANE FISCARELLI</t>
  </si>
  <si>
    <t>Química de Alimentos</t>
  </si>
  <si>
    <t>ELOAH RABELLO SUAREZ</t>
  </si>
  <si>
    <t>JULIANA DOS SANTOS DE SOUZA</t>
  </si>
  <si>
    <t>Química dos Materiais</t>
  </si>
  <si>
    <t>MARISELMA FERREIRA</t>
  </si>
  <si>
    <t>Química Inorgânica Experimental</t>
  </si>
  <si>
    <t>ANDRE SARTO POLO</t>
  </si>
  <si>
    <t>CRISTIANE NEGREIROS ABBUD AYOUB</t>
  </si>
  <si>
    <t>MARCELO AUGUSTO LEIGUI DE OLIVEIRA</t>
  </si>
  <si>
    <t>ALYSSON FABIO FERRARI</t>
  </si>
  <si>
    <t>PAULA FERNANDA FERREIRA DE SOUSA</t>
  </si>
  <si>
    <t>CAMILO ANDREA ANGELUCCI</t>
  </si>
  <si>
    <t>Trabaho de Conclusão de Curso em Física</t>
  </si>
  <si>
    <t>ERICA FREIRE ANTUNES</t>
  </si>
  <si>
    <t>RENATA SIMOES</t>
  </si>
  <si>
    <t>ARTUR FRANZ KEPPLER</t>
  </si>
  <si>
    <t>ALVARO TAKEO OMORI</t>
  </si>
  <si>
    <t>Variáveis complexas e aplicações</t>
  </si>
  <si>
    <t>EVER ALDO ARROYO MONTERO</t>
  </si>
  <si>
    <t>OTTO MULLER PATRAO DE OLIVEIRA</t>
  </si>
  <si>
    <t>Análise de Fourier e aplicações</t>
  </si>
  <si>
    <t>Luciano Puzer</t>
  </si>
  <si>
    <t>Arnaldo Rodrigues Dos Santos Júnior</t>
  </si>
  <si>
    <t>Biologia do Desenvolvimento em Vertebrados</t>
  </si>
  <si>
    <t>Biologia Reprodutiva de Plantas</t>
  </si>
  <si>
    <t>Bioquímica: Estrutura, Propriedade e Funções de Biomoléculas</t>
  </si>
  <si>
    <t>Paulo De Avila Junior</t>
  </si>
  <si>
    <t>Marcelo Oliveira Da Costa Pires</t>
  </si>
  <si>
    <t>Marília Pisani</t>
  </si>
  <si>
    <t>Maria Candida Varone De Morais</t>
  </si>
  <si>
    <t>Patrícia Fiscarelli</t>
  </si>
  <si>
    <t>Adriana Pugliese</t>
  </si>
  <si>
    <t>Yara Guimarães</t>
  </si>
  <si>
    <t>Gustavo Morari Do Nascimento</t>
  </si>
  <si>
    <t>Flamarion Caldeira</t>
  </si>
  <si>
    <t>Etnofarmacologia</t>
  </si>
  <si>
    <t>Fúlvio Rieli Mendes</t>
  </si>
  <si>
    <t>Erico Fernando Lopes Pereira Da Silva</t>
  </si>
  <si>
    <t>Marcio Luiz Dos Santos</t>
  </si>
  <si>
    <t>Filosofia Brasileira: História e Problemas</t>
  </si>
  <si>
    <t>Daniel Pansarelli</t>
  </si>
  <si>
    <t>Filosofia da Arte</t>
  </si>
  <si>
    <t>Filosofia no Ensino Fundamental</t>
  </si>
  <si>
    <t>Paula Linhares Angerami</t>
  </si>
  <si>
    <t>Janaina De Souza Garcia</t>
  </si>
  <si>
    <t>Ana Paula De Mattos Areas Dau</t>
  </si>
  <si>
    <t>Maria Cecilia Leonel Gomes Dos Reis</t>
  </si>
  <si>
    <t>Paulo Tadeu Da Silva</t>
  </si>
  <si>
    <t>Graciela De Souza Oliver</t>
  </si>
  <si>
    <t>Indústria de Polímeros</t>
  </si>
  <si>
    <t>Juliana Dos Santos De Souza</t>
  </si>
  <si>
    <t>Introdução à Biotecnologia</t>
  </si>
  <si>
    <t>Carlos Alberto Da Silva</t>
  </si>
  <si>
    <t>Introdução à Cosmologia</t>
  </si>
  <si>
    <t>Celio Adrega De Moura Junior</t>
  </si>
  <si>
    <t>Marcelo Augusto Leigui De Oliveira</t>
  </si>
  <si>
    <t>LIBRAS</t>
  </si>
  <si>
    <t>Kate Mamhy Oliveira Kumada</t>
  </si>
  <si>
    <t>Mecânica Clássica III</t>
  </si>
  <si>
    <t>André Paniago Lessa</t>
  </si>
  <si>
    <t>Maria Cristina Carlan Da Silva</t>
  </si>
  <si>
    <t>Willian Steinle</t>
  </si>
  <si>
    <t>Pensamento e Cinema</t>
  </si>
  <si>
    <t>Prática de Ensino de Filosofia: Currículos</t>
  </si>
  <si>
    <t>Práticas de Ensino de Ciências e Matemática no Ensino Fundamental</t>
  </si>
  <si>
    <t>Patricia Da Silva Sessa</t>
  </si>
  <si>
    <t>Paula Fernanda Ferreira De Sousa</t>
  </si>
  <si>
    <t>Luiz Antonio Alves Eva</t>
  </si>
  <si>
    <t>Márcia Aparecida Da Silva Spinacé</t>
  </si>
  <si>
    <t>Diogo Librandi Da Rocha</t>
  </si>
  <si>
    <t>Química Inorgânica Avançada</t>
  </si>
  <si>
    <t>Karina Passalacqua Morelli Frin</t>
  </si>
  <si>
    <t>Mirela Inês De Sairre</t>
  </si>
  <si>
    <t>Joao Henrique Ghilardi Lago</t>
  </si>
  <si>
    <t>Charles Morphy Dias Dos Santos</t>
  </si>
  <si>
    <t>Tópicos de História da Ciência</t>
  </si>
  <si>
    <t>Tópicos em Física Experimental</t>
  </si>
  <si>
    <t>coordenador</t>
  </si>
  <si>
    <t>Alysson Fábio Ferrari (teoria) / Regina Keiko Murakami (prática)</t>
  </si>
  <si>
    <t xml:space="preserve">Eduardo Peres Novaes de Sá (teoria) / Mauro Rogerio Cosentino (prática) </t>
  </si>
  <si>
    <t>1,0/1,0</t>
  </si>
  <si>
    <t>Coordenador 2017.1</t>
  </si>
  <si>
    <t>Créditos Coord 2017.1</t>
  </si>
  <si>
    <t>Raquel Ribeiro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</si>
</sst>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2" xfId="0" applyNumberFormat="1" applyBorder="1"/>
    <xf numFmtId="0" fontId="0" fillId="0" borderId="1" xfId="0" applyNumberFormat="1" applyBorder="1"/>
    <xf numFmtId="0" fontId="0" fillId="0" borderId="0" xfId="0" applyNumberFormat="1" applyBorder="1"/>
    <xf numFmtId="0" fontId="0" fillId="0" borderId="2" xfId="0" applyBorder="1"/>
    <xf numFmtId="0" fontId="0" fillId="0" borderId="0" xfId="0" applyBorder="1"/>
    <xf numFmtId="0" fontId="2" fillId="0" borderId="0" xfId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26">
    <dxf>
      <fill>
        <patternFill>
          <bgColor theme="5" tint="0.39994506668294322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</dxf>
    <dxf>
      <numFmt numFmtId="0" formatCode="General"/>
      <border>
        <left style="thin">
          <color indexed="64"/>
        </left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0" formatCode="General"/>
    </dxf>
    <dxf>
      <numFmt numFmtId="0" formatCode="General"/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numFmt numFmtId="0" formatCode="General"/>
    </dxf>
    <dxf>
      <numFmt numFmtId="0" formatCode="General"/>
      <border>
        <left style="thin">
          <color indexed="64"/>
        </left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0" formatCode="General"/>
    </dxf>
    <dxf>
      <numFmt numFmtId="0" formatCode="General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0" formatCode="General"/>
    </dxf>
    <dxf>
      <numFmt numFmtId="0" formatCode="General"/>
    </dxf>
    <dxf>
      <numFmt numFmtId="0" formatCode="General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</dxf>
    <dxf>
      <numFmt numFmtId="0" formatCode="General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</dxf>
    <dxf>
      <numFmt numFmtId="0" formatCode="General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</dxf>
    <dxf>
      <border diagonalUp="0" diagonalDown="0">
        <left/>
        <right style="thin">
          <color indexed="64"/>
        </right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ela3" displayName="Tabela3" ref="A1:Y335" totalsRowShown="0">
  <autoFilter ref="A1:Y335"/>
  <sortState ref="A335:Y335">
    <sortCondition ref="A1:A532"/>
  </sortState>
  <tableColumns count="25">
    <tableColumn id="1" name="Disciplina" dataDxfId="25"/>
    <tableColumn id="3" name="Créditos Coord 2017.3" dataDxfId="24">
      <calculatedColumnFormula>IFERROR(VLOOKUP(Tabela3[[#This Row],[Disciplina]],Tabela10[],2,0),"-")</calculatedColumnFormula>
    </tableColumn>
    <tableColumn id="4" name="Coordenador 2017.3" dataDxfId="23">
      <calculatedColumnFormula>IFERROR(VLOOKUP(Tabela3[[#This Row],[Disciplina]],Tabela10[],3,0),"-")</calculatedColumnFormula>
    </tableColumn>
    <tableColumn id="28" name="Créditos Coord 2017.2" dataDxfId="22">
      <calculatedColumnFormula>IFERROR(VLOOKUP(Tabela3[[#This Row],[Disciplina]],Tabela9[],2,0),"-")</calculatedColumnFormula>
    </tableColumn>
    <tableColumn id="27" name="Coordenador 2017.2" dataDxfId="21">
      <calculatedColumnFormula>IFERROR(VLOOKUP(Tabela3[[#This Row],[Disciplina]],Tabela9[],3,0),"-")</calculatedColumnFormula>
    </tableColumn>
    <tableColumn id="25" name="Créditos Coord 2017.1" dataDxfId="20">
      <calculatedColumnFormula>IFERROR(VLOOKUP(Tabela3[[#This Row],[Disciplina]],Tabela8[],2,0),"-")</calculatedColumnFormula>
    </tableColumn>
    <tableColumn id="24" name="Coordenador 2017.1" dataDxfId="19">
      <calculatedColumnFormula>IFERROR(VLOOKUP(Tabela3[[#This Row],[Disciplina]],Tabela8[],3,0),"-")</calculatedColumnFormula>
    </tableColumn>
    <tableColumn id="5" name="Turmas 2016.3" dataDxfId="18">
      <calculatedColumnFormula>IFERROR(VLOOKUP(Tabela3[[#This Row],[Disciplina]],q2016_3[],2,0),"_")</calculatedColumnFormula>
    </tableColumn>
    <tableColumn id="6" name="Créditos Coord 2016.3" dataDxfId="17">
      <calculatedColumnFormula>IFERROR(VLOOKUP(Tabela3[[#This Row],[Disciplina]],q2016_3[],3,0),"-")</calculatedColumnFormula>
    </tableColumn>
    <tableColumn id="7" name="Coordenador 2016.3" dataDxfId="16">
      <calculatedColumnFormula>IFERROR(VLOOKUP(Tabela3[[#This Row],[Disciplina]],q2016_3[],4,0),"-")</calculatedColumnFormula>
    </tableColumn>
    <tableColumn id="8" name="Turmas2016.2" dataDxfId="15">
      <calculatedColumnFormula>IFERROR(VLOOKUP(Tabela3[[#This Row],[Disciplina]],q2016_2[],2,0),"_")</calculatedColumnFormula>
    </tableColumn>
    <tableColumn id="9" name="Créditos Coord 2016.2" dataDxfId="14">
      <calculatedColumnFormula>IFERROR(VLOOKUP(Tabela3[[#This Row],[Disciplina]],q2016_2[],3,0),"-")</calculatedColumnFormula>
    </tableColumn>
    <tableColumn id="10" name="Coordenador 2016.2" dataDxfId="13">
      <calculatedColumnFormula>IFERROR(VLOOKUP(Tabela3[[#This Row],[Disciplina]],q2016_2[],4,0),"-")</calculatedColumnFormula>
    </tableColumn>
    <tableColumn id="11" name="Turmas 2016.1" dataDxfId="12">
      <calculatedColumnFormula>IFERROR(VLOOKUP(Tabela3[[#This Row],[Disciplina]],q2016_1[],2,0),"_")</calculatedColumnFormula>
    </tableColumn>
    <tableColumn id="12" name="Créditos Coord 2016.1" dataDxfId="11">
      <calculatedColumnFormula>IFERROR(VLOOKUP(Tabela3[[#This Row],[Disciplina]],q2016_1[],3,0),"-")</calculatedColumnFormula>
    </tableColumn>
    <tableColumn id="13" name="Coordenador 2016.1" dataDxfId="10">
      <calculatedColumnFormula>IFERROR(VLOOKUP(Tabela3[[#This Row],[Disciplina]],q2016_1[],4,0),"-")</calculatedColumnFormula>
    </tableColumn>
    <tableColumn id="14" name="Turmas 2015.3" dataDxfId="9">
      <calculatedColumnFormula>IFERROR(VLOOKUP(Tabela3[[#This Row],[Disciplina]],q2015_3[],2,0),"_")</calculatedColumnFormula>
    </tableColumn>
    <tableColumn id="15" name="Créditos Coord 2015.3" dataDxfId="8">
      <calculatedColumnFormula>IFERROR(VLOOKUP(Tabela3[[#This Row],[Disciplina]],q2015_3[],3,0),"_")</calculatedColumnFormula>
    </tableColumn>
    <tableColumn id="16" name="Coordenador 2015.3" dataDxfId="7">
      <calculatedColumnFormula>IFERROR(VLOOKUP(Tabela3[[#This Row],[Disciplina]],q2015_3[],4,0),"_")</calculatedColumnFormula>
    </tableColumn>
    <tableColumn id="17" name="Turmas 2015.2" dataDxfId="6">
      <calculatedColumnFormula>IFERROR(VLOOKUP(Tabela3[[#This Row],[Disciplina]],q2015_2[],2,0),"_")</calculatedColumnFormula>
    </tableColumn>
    <tableColumn id="18" name="Créditos Coord 2015.2" dataDxfId="5">
      <calculatedColumnFormula>IFERROR(VLOOKUP(Tabela3[[#This Row],[Disciplina]],q2015_2[],3,0),"_")</calculatedColumnFormula>
    </tableColumn>
    <tableColumn id="19" name="Coordenador 2015.2" dataDxfId="4">
      <calculatedColumnFormula>IFERROR(VLOOKUP(Tabela3[[#This Row],[Disciplina]],q2015_2[],4,0),"_")</calculatedColumnFormula>
    </tableColumn>
    <tableColumn id="20" name="Turmas 2015.1" dataDxfId="3">
      <calculatedColumnFormula>IFERROR(VLOOKUP(Tabela3[[#This Row],[Disciplina]],q2015_1[],2,0),"_")</calculatedColumnFormula>
    </tableColumn>
    <tableColumn id="21" name="Créditos Coord 2015.1" dataDxfId="2">
      <calculatedColumnFormula>IFERROR(VLOOKUP(Tabela3[[#This Row],[Disciplina]],q2015_1[],3,0),"_")</calculatedColumnFormula>
    </tableColumn>
    <tableColumn id="22" name="Coordenador 2015.1" dataDxfId="1">
      <calculatedColumnFormula>IFERROR(VLOOKUP(Tabela3[[#This Row],[Disciplina]],q2015_1[],4,0),"_")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" name="q2015_1" displayName="q2015_1" ref="A1:D72" totalsRowShown="0">
  <autoFilter ref="A1:D72"/>
  <tableColumns count="4">
    <tableColumn id="1" name="Disciplina"/>
    <tableColumn id="2" name="Turmas"/>
    <tableColumn id="3" name="Créditos Coord"/>
    <tableColumn id="4" name="Coordenador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10" name="Tabela10" displayName="Tabela10" ref="A1:C89" totalsRowShown="0">
  <autoFilter ref="A1:C89"/>
  <tableColumns count="3">
    <tableColumn id="2" name="DISCIPLINA"/>
    <tableColumn id="3" name="Créditos Coord"/>
    <tableColumn id="4" name="coordenador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9" name="Tabela9" displayName="Tabela9" ref="A1:C84" totalsRowShown="0">
  <autoFilter ref="A1:C84"/>
  <tableColumns count="3">
    <tableColumn id="2" name="DISCIPLINA"/>
    <tableColumn id="3" name="Créditos Coord"/>
    <tableColumn id="4" name="coordenador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8" name="Tabela8" displayName="Tabela8" ref="A1:C80" totalsRowShown="0">
  <autoFilter ref="A1:C80"/>
  <tableColumns count="3">
    <tableColumn id="1" name="Disciplina"/>
    <tableColumn id="2" name="Créditos Coord"/>
    <tableColumn id="3" name="Coordenador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1" name="q2016_3" displayName="q2016_3" ref="A1:D90" totalsRowShown="0">
  <autoFilter ref="A1:D90"/>
  <tableColumns count="4">
    <tableColumn id="1" name="Disciplina"/>
    <tableColumn id="2" name="Turmas"/>
    <tableColumn id="3" name="Créditos Coord"/>
    <tableColumn id="4" name="Coordenador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4" name="q2016_2" displayName="q2016_2" ref="A1:D76" totalsRowShown="0">
  <autoFilter ref="A1:D76"/>
  <tableColumns count="4">
    <tableColumn id="1" name="Disciplina"/>
    <tableColumn id="2" name="Turmas"/>
    <tableColumn id="3" name="Créditos Coord"/>
    <tableColumn id="4" name="Coordenador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id="5" name="q2016_1" displayName="q2016_1" ref="A1:D87" totalsRowShown="0">
  <autoFilter ref="A1:D87"/>
  <tableColumns count="4">
    <tableColumn id="1" name="DISICPLINA"/>
    <tableColumn id="4" name="Nº DE TURMAS"/>
    <tableColumn id="3" name="CREDITOS"/>
    <tableColumn id="2" name="Indicação Coordenadores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id="6" name="q2015_3" displayName="q2015_3" ref="A1:D84" totalsRowShown="0">
  <autoFilter ref="A1:D84"/>
  <tableColumns count="4">
    <tableColumn id="1" name="Disciplina"/>
    <tableColumn id="2" name="Turmas"/>
    <tableColumn id="3" name="Créditos Coord"/>
    <tableColumn id="4" name="Coordenador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id="7" name="q2015_2" displayName="q2015_2" ref="A1:D70" totalsRowShown="0">
  <autoFilter ref="A1:D70"/>
  <sortState ref="A2:D69">
    <sortCondition ref="A1:A69"/>
  </sortState>
  <tableColumns count="4">
    <tableColumn id="1" name="Disc"/>
    <tableColumn id="2" name="Turmas"/>
    <tableColumn id="3" name="Créditos Coord"/>
    <tableColumn id="4" name="Coordenador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1"/>
  <sheetViews>
    <sheetView tabSelected="1" zoomScale="70" zoomScaleNormal="70" workbookViewId="0">
      <pane xSplit="1" topLeftCell="B1" activePane="topRight" state="frozen"/>
      <selection pane="topRight" activeCell="C120" sqref="C120"/>
    </sheetView>
  </sheetViews>
  <sheetFormatPr defaultRowHeight="15" x14ac:dyDescent="0.25"/>
  <cols>
    <col min="1" max="1" width="63.5703125" customWidth="1"/>
    <col min="2" max="2" width="21.7109375" bestFit="1" customWidth="1"/>
    <col min="3" max="3" width="38.140625" bestFit="1" customWidth="1"/>
    <col min="4" max="4" width="21.7109375" bestFit="1" customWidth="1"/>
    <col min="5" max="5" width="45.140625" customWidth="1"/>
    <col min="6" max="6" width="14.7109375" customWidth="1"/>
    <col min="7" max="7" width="71.5703125" bestFit="1" customWidth="1"/>
    <col min="8" max="8" width="10.5703125" customWidth="1"/>
    <col min="9" max="9" width="13.85546875" customWidth="1"/>
    <col min="10" max="10" width="34.140625" style="1" customWidth="1"/>
    <col min="11" max="11" width="10.5703125" customWidth="1"/>
    <col min="12" max="12" width="18.85546875" customWidth="1"/>
    <col min="13" max="13" width="39.85546875" customWidth="1"/>
    <col min="14" max="14" width="10.5703125" customWidth="1"/>
    <col min="15" max="15" width="18.28515625" customWidth="1"/>
    <col min="16" max="16" width="41.5703125" style="1" customWidth="1"/>
    <col min="17" max="17" width="13" customWidth="1"/>
    <col min="18" max="18" width="18.28515625" customWidth="1"/>
    <col min="19" max="19" width="39.85546875" customWidth="1"/>
    <col min="20" max="20" width="21.5703125" bestFit="1" customWidth="1"/>
    <col min="21" max="21" width="21.7109375" bestFit="1" customWidth="1"/>
    <col min="22" max="22" width="28.28515625" bestFit="1" customWidth="1"/>
    <col min="23" max="23" width="21.140625" bestFit="1" customWidth="1"/>
    <col min="24" max="24" width="14.28515625" bestFit="1" customWidth="1"/>
    <col min="25" max="25" width="27.85546875" bestFit="1" customWidth="1"/>
  </cols>
  <sheetData>
    <row r="1" spans="1:25" ht="30" x14ac:dyDescent="0.25">
      <c r="A1" s="3" t="s">
        <v>0</v>
      </c>
      <c r="B1" s="1" t="s">
        <v>584</v>
      </c>
      <c r="C1" s="3" t="s">
        <v>583</v>
      </c>
      <c r="D1" s="1" t="s">
        <v>582</v>
      </c>
      <c r="E1" s="3" t="s">
        <v>581</v>
      </c>
      <c r="F1" s="1" t="s">
        <v>766</v>
      </c>
      <c r="G1" s="3" t="s">
        <v>765</v>
      </c>
      <c r="H1" t="s">
        <v>172</v>
      </c>
      <c r="I1" s="1" t="s">
        <v>173</v>
      </c>
      <c r="J1" s="4" t="s">
        <v>174</v>
      </c>
      <c r="K1" t="s">
        <v>281</v>
      </c>
      <c r="L1" s="1" t="s">
        <v>282</v>
      </c>
      <c r="M1" s="3" t="s">
        <v>283</v>
      </c>
      <c r="N1" t="s">
        <v>284</v>
      </c>
      <c r="O1" s="1" t="s">
        <v>285</v>
      </c>
      <c r="P1" s="4" t="s">
        <v>286</v>
      </c>
      <c r="Q1" s="1" t="s">
        <v>287</v>
      </c>
      <c r="R1" s="1" t="s">
        <v>288</v>
      </c>
      <c r="S1" s="4" t="s">
        <v>289</v>
      </c>
      <c r="T1" t="s">
        <v>290</v>
      </c>
      <c r="U1" s="1" t="s">
        <v>291</v>
      </c>
      <c r="V1" s="3" t="s">
        <v>292</v>
      </c>
      <c r="W1" t="s">
        <v>449</v>
      </c>
      <c r="X1" s="1" t="s">
        <v>450</v>
      </c>
      <c r="Y1" s="3" t="s">
        <v>451</v>
      </c>
    </row>
    <row r="2" spans="1:25" x14ac:dyDescent="0.25">
      <c r="A2" s="3" t="s">
        <v>585</v>
      </c>
      <c r="B2">
        <f>IFERROR(VLOOKUP(Tabela3[[#This Row],[Disciplina]],Tabela10[],2,0),"-")</f>
        <v>0</v>
      </c>
      <c r="C2" s="3" t="str">
        <f>IFERROR(VLOOKUP(Tabela3[[#This Row],[Disciplina]],Tabela10[],3,0),"-")</f>
        <v>Ever Aldo Arroyo Montero</v>
      </c>
      <c r="D2" t="str">
        <f>IFERROR(VLOOKUP(Tabela3[[#This Row],[Disciplina]],Tabela9[],2,0),"-")</f>
        <v>-</v>
      </c>
      <c r="E2" s="7" t="str">
        <f>IFERROR(VLOOKUP(Tabela3[[#This Row],[Disciplina]],Tabela9[],3,0),"-")</f>
        <v>-</v>
      </c>
      <c r="F2" s="2">
        <f>IFERROR(VLOOKUP(Tabela3[[#This Row],[Disciplina]],Tabela8[],2,0),"-")</f>
        <v>0</v>
      </c>
      <c r="G2" s="7" t="str">
        <f>IFERROR(VLOOKUP(Tabela3[[#This Row],[Disciplina]],Tabela8[],3,0),"-")</f>
        <v>Ana Amélia Bergamini Machado</v>
      </c>
      <c r="H2" s="2" t="str">
        <f>IFERROR(VLOOKUP(Tabela3[[#This Row],[Disciplina]],q2016_3[],2,0),"_")</f>
        <v>_</v>
      </c>
      <c r="I2" s="2" t="str">
        <f>IFERROR(VLOOKUP(Tabela3[[#This Row],[Disciplina]],q2016_3[],3,0),"-")</f>
        <v>-</v>
      </c>
      <c r="J2" s="5" t="str">
        <f>IFERROR(VLOOKUP(Tabela3[[#This Row],[Disciplina]],q2016_3[],4,0),"-")</f>
        <v>-</v>
      </c>
      <c r="K2" s="2" t="str">
        <f>IFERROR(VLOOKUP(Tabela3[[#This Row],[Disciplina]],q2016_2[],2,0),"_")</f>
        <v>_</v>
      </c>
      <c r="L2" s="2" t="str">
        <f>IFERROR(VLOOKUP(Tabela3[[#This Row],[Disciplina]],q2016_2[],3,0),"-")</f>
        <v>-</v>
      </c>
      <c r="M2" s="5" t="str">
        <f>IFERROR(VLOOKUP(Tabela3[[#This Row],[Disciplina]],q2016_2[],4,0),"-")</f>
        <v>-</v>
      </c>
      <c r="N2" s="8" t="str">
        <f>IFERROR(VLOOKUP(Tabela3[[#This Row],[Disciplina]],q2016_1[],2,0),"_")</f>
        <v>_</v>
      </c>
      <c r="O2" s="2" t="str">
        <f>IFERROR(VLOOKUP(Tabela3[[#This Row],[Disciplina]],q2016_1[],3,0),"-")</f>
        <v>-</v>
      </c>
      <c r="P2" s="5" t="str">
        <f>IFERROR(VLOOKUP(Tabela3[[#This Row],[Disciplina]],q2016_1[],4,0),"-")</f>
        <v>-</v>
      </c>
      <c r="Q2" s="2" t="str">
        <f>IFERROR(VLOOKUP(Tabela3[[#This Row],[Disciplina]],q2015_3[],2,0),"_")</f>
        <v>_</v>
      </c>
      <c r="R2" s="2" t="str">
        <f>IFERROR(VLOOKUP(Tabela3[[#This Row],[Disciplina]],q2015_3[],3,0),"_")</f>
        <v>_</v>
      </c>
      <c r="S2" s="5" t="str">
        <f>IFERROR(VLOOKUP(Tabela3[[#This Row],[Disciplina]],q2015_3[],4,0),"_")</f>
        <v>_</v>
      </c>
      <c r="T2" s="8" t="str">
        <f>IFERROR(VLOOKUP(Tabela3[[#This Row],[Disciplina]],q2015_2[],2,0),"_")</f>
        <v>_</v>
      </c>
      <c r="U2" s="2" t="str">
        <f>IFERROR(VLOOKUP(Tabela3[[#This Row],[Disciplina]],q2015_2[],3,0),"_")</f>
        <v>_</v>
      </c>
      <c r="V2" s="7" t="str">
        <f>IFERROR(VLOOKUP(Tabela3[[#This Row],[Disciplina]],q2015_2[],4,0),"_")</f>
        <v>_</v>
      </c>
      <c r="W2" s="2" t="str">
        <f>IFERROR(VLOOKUP(Tabela3[[#This Row],[Disciplina]],q2015_1[],2,0),"_")</f>
        <v>_</v>
      </c>
      <c r="X2" s="2" t="str">
        <f>IFERROR(VLOOKUP(Tabela3[[#This Row],[Disciplina]],q2015_1[],3,0),"_")</f>
        <v>_</v>
      </c>
      <c r="Y2" s="2" t="str">
        <f>IFERROR(VLOOKUP(Tabela3[[#This Row],[Disciplina]],q2015_1[],4,0),"_")</f>
        <v>_</v>
      </c>
    </row>
    <row r="3" spans="1:25" x14ac:dyDescent="0.25">
      <c r="A3" s="3" t="s">
        <v>4</v>
      </c>
      <c r="B3">
        <f>IFERROR(VLOOKUP(Tabela3[[#This Row],[Disciplina]],Tabela10[],2,0),"-")</f>
        <v>0</v>
      </c>
      <c r="C3" s="3" t="str">
        <f>IFERROR(VLOOKUP(Tabela3[[#This Row],[Disciplina]],Tabela10[],3,0),"-")</f>
        <v>Luciano Puzer</v>
      </c>
      <c r="D3" s="10" t="str">
        <f>IFERROR(VLOOKUP(Tabela3[[#This Row],[Disciplina]],Tabela9[],2,0),"-")</f>
        <v>-</v>
      </c>
      <c r="E3" s="3" t="str">
        <f>IFERROR(VLOOKUP(Tabela3[[#This Row],[Disciplina]],Tabela9[],3,0),"-")</f>
        <v>-</v>
      </c>
      <c r="F3" s="10" t="str">
        <f>IFERROR(VLOOKUP(Tabela3[[#This Row],[Disciplina]],Tabela8[],2,0),"-")</f>
        <v>-</v>
      </c>
      <c r="G3" s="3" t="str">
        <f>IFERROR(VLOOKUP(Tabela3[[#This Row],[Disciplina]],Tabela8[],3,0),"-")</f>
        <v>-</v>
      </c>
      <c r="H3">
        <f>IFERROR(VLOOKUP(Tabela3[[#This Row],[Disciplina]],q2016_3[],2,0),"_")</f>
        <v>2</v>
      </c>
      <c r="I3">
        <f>IFERROR(VLOOKUP(Tabela3[[#This Row],[Disciplina]],q2016_3[],3,0),"-")</f>
        <v>0</v>
      </c>
      <c r="J3" s="4" t="str">
        <f>IFERROR(VLOOKUP(Tabela3[[#This Row],[Disciplina]],q2016_3[],4,0),"-")</f>
        <v>Patrícia Dantoni Alnis Bezerra</v>
      </c>
      <c r="K3" t="str">
        <f>IFERROR(VLOOKUP(Tabela3[[#This Row],[Disciplina]],q2016_2[],2,0),"_")</f>
        <v>_</v>
      </c>
      <c r="L3" t="str">
        <f>IFERROR(VLOOKUP(Tabela3[[#This Row],[Disciplina]],q2016_2[],3,0),"-")</f>
        <v>-</v>
      </c>
      <c r="M3" s="4" t="str">
        <f>IFERROR(VLOOKUP(Tabela3[[#This Row],[Disciplina]],q2016_2[],4,0),"-")</f>
        <v>-</v>
      </c>
      <c r="N3" t="str">
        <f>IFERROR(VLOOKUP(Tabela3[[#This Row],[Disciplina]],q2016_1[],2,0),"_")</f>
        <v>_</v>
      </c>
      <c r="O3" t="str">
        <f>IFERROR(VLOOKUP(Tabela3[[#This Row],[Disciplina]],q2016_1[],3,0),"-")</f>
        <v>-</v>
      </c>
      <c r="P3" s="4" t="str">
        <f>IFERROR(VLOOKUP(Tabela3[[#This Row],[Disciplina]],q2016_1[],4,0),"-")</f>
        <v>-</v>
      </c>
      <c r="Q3" t="str">
        <f>IFERROR(VLOOKUP(Tabela3[[#This Row],[Disciplina]],q2015_3[],2,0),"_")</f>
        <v>_</v>
      </c>
      <c r="R3" t="str">
        <f>IFERROR(VLOOKUP(Tabela3[[#This Row],[Disciplina]],q2015_3[],3,0),"_")</f>
        <v>_</v>
      </c>
      <c r="S3" s="4" t="str">
        <f>IFERROR(VLOOKUP(Tabela3[[#This Row],[Disciplina]],q2015_3[],4,0),"_")</f>
        <v>_</v>
      </c>
      <c r="T3" t="str">
        <f>IFERROR(VLOOKUP(Tabela3[[#This Row],[Disciplina]],q2015_2[],2,0),"_")</f>
        <v>_</v>
      </c>
      <c r="U3" t="str">
        <f>IFERROR(VLOOKUP(Tabela3[[#This Row],[Disciplina]],q2015_2[],3,0),"_")</f>
        <v>_</v>
      </c>
      <c r="V3" s="3" t="str">
        <f>IFERROR(VLOOKUP(Tabela3[[#This Row],[Disciplina]],q2015_2[],4,0),"_")</f>
        <v>_</v>
      </c>
      <c r="W3" t="str">
        <f>IFERROR(VLOOKUP(Tabela3[[#This Row],[Disciplina]],q2015_1[],2,0),"_")</f>
        <v>_</v>
      </c>
      <c r="X3" t="str">
        <f>IFERROR(VLOOKUP(Tabela3[[#This Row],[Disciplina]],q2015_1[],3,0),"_")</f>
        <v>_</v>
      </c>
      <c r="Y3" t="str">
        <f>IFERROR(VLOOKUP(Tabela3[[#This Row],[Disciplina]],q2015_1[],4,0),"_")</f>
        <v>_</v>
      </c>
    </row>
    <row r="4" spans="1:25" x14ac:dyDescent="0.25">
      <c r="A4" s="3" t="s">
        <v>6</v>
      </c>
      <c r="B4" t="str">
        <f>IFERROR(VLOOKUP(Tabela3[[#This Row],[Disciplina]],Tabela10[],2,0),"-")</f>
        <v>-</v>
      </c>
      <c r="C4" s="3" t="str">
        <f>IFERROR(VLOOKUP(Tabela3[[#This Row],[Disciplina]],Tabela10[],3,0),"-")</f>
        <v>-</v>
      </c>
      <c r="D4" s="10" t="str">
        <f>IFERROR(VLOOKUP(Tabela3[[#This Row],[Disciplina]],Tabela9[],2,0),"-")</f>
        <v>-</v>
      </c>
      <c r="E4" s="3" t="str">
        <f>IFERROR(VLOOKUP(Tabela3[[#This Row],[Disciplina]],Tabela9[],3,0),"-")</f>
        <v>-</v>
      </c>
      <c r="F4" s="10" t="str">
        <f>IFERROR(VLOOKUP(Tabela3[[#This Row],[Disciplina]],Tabela8[],2,0),"-")</f>
        <v>-</v>
      </c>
      <c r="G4" s="3" t="str">
        <f>IFERROR(VLOOKUP(Tabela3[[#This Row],[Disciplina]],Tabela8[],3,0),"-")</f>
        <v>-</v>
      </c>
      <c r="H4">
        <f>IFERROR(VLOOKUP(Tabela3[[#This Row],[Disciplina]],q2016_3[],2,0),"_")</f>
        <v>1</v>
      </c>
      <c r="I4">
        <f>IFERROR(VLOOKUP(Tabela3[[#This Row],[Disciplina]],q2016_3[],3,0),"-")</f>
        <v>0</v>
      </c>
      <c r="J4" s="4" t="str">
        <f>IFERROR(VLOOKUP(Tabela3[[#This Row],[Disciplina]],q2016_3[],4,0),"-")</f>
        <v>Luca Jean Pitteloud</v>
      </c>
      <c r="K4" t="str">
        <f>IFERROR(VLOOKUP(Tabela3[[#This Row],[Disciplina]],q2016_2[],2,0),"_")</f>
        <v>_</v>
      </c>
      <c r="L4" t="str">
        <f>IFERROR(VLOOKUP(Tabela3[[#This Row],[Disciplina]],q2016_2[],3,0),"-")</f>
        <v>-</v>
      </c>
      <c r="M4" s="4" t="str">
        <f>IFERROR(VLOOKUP(Tabela3[[#This Row],[Disciplina]],q2016_2[],4,0),"-")</f>
        <v>-</v>
      </c>
      <c r="N4" t="str">
        <f>IFERROR(VLOOKUP(Tabela3[[#This Row],[Disciplina]],q2016_1[],2,0),"_")</f>
        <v>_</v>
      </c>
      <c r="O4" t="str">
        <f>IFERROR(VLOOKUP(Tabela3[[#This Row],[Disciplina]],q2016_1[],3,0),"-")</f>
        <v>-</v>
      </c>
      <c r="P4" s="4" t="str">
        <f>IFERROR(VLOOKUP(Tabela3[[#This Row],[Disciplina]],q2016_1[],4,0),"-")</f>
        <v>-</v>
      </c>
      <c r="Q4" t="str">
        <f>IFERROR(VLOOKUP(Tabela3[[#This Row],[Disciplina]],q2015_3[],2,0),"_")</f>
        <v>_</v>
      </c>
      <c r="R4" t="str">
        <f>IFERROR(VLOOKUP(Tabela3[[#This Row],[Disciplina]],q2015_3[],3,0),"_")</f>
        <v>_</v>
      </c>
      <c r="S4" s="4" t="str">
        <f>IFERROR(VLOOKUP(Tabela3[[#This Row],[Disciplina]],q2015_3[],4,0),"_")</f>
        <v>_</v>
      </c>
      <c r="T4">
        <f>IFERROR(VLOOKUP(Tabela3[[#This Row],[Disciplina]],q2015_2[],2,0),"_")</f>
        <v>0</v>
      </c>
      <c r="U4">
        <f>IFERROR(VLOOKUP(Tabela3[[#This Row],[Disciplina]],q2015_2[],3,0),"_")</f>
        <v>0</v>
      </c>
      <c r="V4" s="3" t="str">
        <f>IFERROR(VLOOKUP(Tabela3[[#This Row],[Disciplina]],q2015_2[],4,0),"_")</f>
        <v>Marilia Mello Pisani</v>
      </c>
      <c r="W4" t="str">
        <f>IFERROR(VLOOKUP(Tabela3[[#This Row],[Disciplina]],q2015_1[],2,0),"_")</f>
        <v>_</v>
      </c>
      <c r="X4" t="str">
        <f>IFERROR(VLOOKUP(Tabela3[[#This Row],[Disciplina]],q2015_1[],3,0),"_")</f>
        <v>_</v>
      </c>
      <c r="Y4" t="str">
        <f>IFERROR(VLOOKUP(Tabela3[[#This Row],[Disciplina]],q2015_1[],4,0),"_")</f>
        <v>_</v>
      </c>
    </row>
    <row r="5" spans="1:25" x14ac:dyDescent="0.25">
      <c r="A5" s="3" t="s">
        <v>620</v>
      </c>
      <c r="B5" t="str">
        <f>IFERROR(VLOOKUP(Tabela3[[#This Row],[Disciplina]],Tabela10[],2,0),"-")</f>
        <v>-</v>
      </c>
      <c r="C5" s="3" t="str">
        <f>IFERROR(VLOOKUP(Tabela3[[#This Row],[Disciplina]],Tabela10[],3,0),"-")</f>
        <v>-</v>
      </c>
      <c r="D5">
        <f>IFERROR(VLOOKUP(Tabela3[[#This Row],[Disciplina]],Tabela9[],2,0),"-")</f>
        <v>0</v>
      </c>
      <c r="E5" s="7" t="str">
        <f>IFERROR(VLOOKUP(Tabela3[[#This Row],[Disciplina]],Tabela9[],3,0),"-")</f>
        <v>ALEXIA CRUZ BRETAS</v>
      </c>
      <c r="F5" s="2" t="str">
        <f>IFERROR(VLOOKUP(Tabela3[[#This Row],[Disciplina]],Tabela8[],2,0),"-")</f>
        <v>-</v>
      </c>
      <c r="G5" s="7" t="str">
        <f>IFERROR(VLOOKUP(Tabela3[[#This Row],[Disciplina]],Tabela8[],3,0),"-")</f>
        <v>-</v>
      </c>
      <c r="H5" s="2" t="str">
        <f>IFERROR(VLOOKUP(Tabela3[[#This Row],[Disciplina]],q2016_3[],2,0),"_")</f>
        <v>_</v>
      </c>
      <c r="I5" s="2" t="str">
        <f>IFERROR(VLOOKUP(Tabela3[[#This Row],[Disciplina]],q2016_3[],3,0),"-")</f>
        <v>-</v>
      </c>
      <c r="J5" s="5" t="str">
        <f>IFERROR(VLOOKUP(Tabela3[[#This Row],[Disciplina]],q2016_3[],4,0),"-")</f>
        <v>-</v>
      </c>
      <c r="K5" s="2" t="str">
        <f>IFERROR(VLOOKUP(Tabela3[[#This Row],[Disciplina]],q2016_2[],2,0),"_")</f>
        <v>_</v>
      </c>
      <c r="L5" s="2" t="str">
        <f>IFERROR(VLOOKUP(Tabela3[[#This Row],[Disciplina]],q2016_2[],3,0),"-")</f>
        <v>-</v>
      </c>
      <c r="M5" s="5" t="str">
        <f>IFERROR(VLOOKUP(Tabela3[[#This Row],[Disciplina]],q2016_2[],4,0),"-")</f>
        <v>-</v>
      </c>
      <c r="N5" s="8" t="str">
        <f>IFERROR(VLOOKUP(Tabela3[[#This Row],[Disciplina]],q2016_1[],2,0),"_")</f>
        <v>_</v>
      </c>
      <c r="O5" s="2" t="str">
        <f>IFERROR(VLOOKUP(Tabela3[[#This Row],[Disciplina]],q2016_1[],3,0),"-")</f>
        <v>-</v>
      </c>
      <c r="P5" s="5" t="str">
        <f>IFERROR(VLOOKUP(Tabela3[[#This Row],[Disciplina]],q2016_1[],4,0),"-")</f>
        <v>-</v>
      </c>
      <c r="Q5" s="2" t="str">
        <f>IFERROR(VLOOKUP(Tabela3[[#This Row],[Disciplina]],q2015_3[],2,0),"_")</f>
        <v>_</v>
      </c>
      <c r="R5" s="2" t="str">
        <f>IFERROR(VLOOKUP(Tabela3[[#This Row],[Disciplina]],q2015_3[],3,0),"_")</f>
        <v>_</v>
      </c>
      <c r="S5" s="5" t="str">
        <f>IFERROR(VLOOKUP(Tabela3[[#This Row],[Disciplina]],q2015_3[],4,0),"_")</f>
        <v>_</v>
      </c>
      <c r="T5" s="8" t="str">
        <f>IFERROR(VLOOKUP(Tabela3[[#This Row],[Disciplina]],q2015_2[],2,0),"_")</f>
        <v>_</v>
      </c>
      <c r="U5" s="2" t="str">
        <f>IFERROR(VLOOKUP(Tabela3[[#This Row],[Disciplina]],q2015_2[],3,0),"_")</f>
        <v>_</v>
      </c>
      <c r="V5" s="7" t="str">
        <f>IFERROR(VLOOKUP(Tabela3[[#This Row],[Disciplina]],q2015_2[],4,0),"_")</f>
        <v>_</v>
      </c>
      <c r="W5" s="2" t="str">
        <f>IFERROR(VLOOKUP(Tabela3[[#This Row],[Disciplina]],q2015_1[],2,0),"_")</f>
        <v>_</v>
      </c>
      <c r="X5" s="2" t="str">
        <f>IFERROR(VLOOKUP(Tabela3[[#This Row],[Disciplina]],q2015_1[],3,0),"_")</f>
        <v>_</v>
      </c>
      <c r="Y5" s="2" t="str">
        <f>IFERROR(VLOOKUP(Tabela3[[#This Row],[Disciplina]],q2015_1[],4,0),"_")</f>
        <v>_</v>
      </c>
    </row>
    <row r="6" spans="1:25" x14ac:dyDescent="0.25">
      <c r="A6" s="3" t="s">
        <v>295</v>
      </c>
      <c r="B6" t="str">
        <f>IFERROR(VLOOKUP(Tabela3[[#This Row],[Disciplina]],Tabela10[],2,0),"-")</f>
        <v>-</v>
      </c>
      <c r="C6" s="3" t="str">
        <f>IFERROR(VLOOKUP(Tabela3[[#This Row],[Disciplina]],Tabela10[],3,0),"-")</f>
        <v>-</v>
      </c>
      <c r="D6" s="10">
        <f>IFERROR(VLOOKUP(Tabela3[[#This Row],[Disciplina]],Tabela9[],2,0),"-")</f>
        <v>0</v>
      </c>
      <c r="E6" s="3" t="str">
        <f>IFERROR(VLOOKUP(Tabela3[[#This Row],[Disciplina]],Tabela9[],3,0),"-")</f>
        <v>JIRI BORECKY</v>
      </c>
      <c r="F6" s="10" t="str">
        <f>IFERROR(VLOOKUP(Tabela3[[#This Row],[Disciplina]],Tabela8[],2,0),"-")</f>
        <v>-</v>
      </c>
      <c r="G6" s="3" t="str">
        <f>IFERROR(VLOOKUP(Tabela3[[#This Row],[Disciplina]],Tabela8[],3,0),"-")</f>
        <v>-</v>
      </c>
      <c r="H6" s="2" t="str">
        <f>IFERROR(VLOOKUP(Tabela3[[#This Row],[Disciplina]],q2016_3[],2,0),"_")</f>
        <v>_</v>
      </c>
      <c r="I6" s="2" t="str">
        <f>IFERROR(VLOOKUP(Tabela3[[#This Row],[Disciplina]],q2016_3[],3,0),"-")</f>
        <v>-</v>
      </c>
      <c r="J6" s="5" t="str">
        <f>IFERROR(VLOOKUP(Tabela3[[#This Row],[Disciplina]],q2016_3[],4,0),"-")</f>
        <v>-</v>
      </c>
      <c r="K6" s="2" t="str">
        <f>IFERROR(VLOOKUP(Tabela3[[#This Row],[Disciplina]],q2016_2[],2,0),"_")</f>
        <v>_</v>
      </c>
      <c r="L6" s="2" t="str">
        <f>IFERROR(VLOOKUP(Tabela3[[#This Row],[Disciplina]],q2016_2[],3,0),"-")</f>
        <v>-</v>
      </c>
      <c r="M6" s="5" t="str">
        <f>IFERROR(VLOOKUP(Tabela3[[#This Row],[Disciplina]],q2016_2[],4,0),"-")</f>
        <v>-</v>
      </c>
      <c r="N6" s="8">
        <f>IFERROR(VLOOKUP(Tabela3[[#This Row],[Disciplina]],q2016_1[],2,0),"_")</f>
        <v>2</v>
      </c>
      <c r="O6" s="2">
        <f>IFERROR(VLOOKUP(Tabela3[[#This Row],[Disciplina]],q2016_1[],3,0),"-")</f>
        <v>0</v>
      </c>
      <c r="P6" s="5" t="str">
        <f>IFERROR(VLOOKUP(Tabela3[[#This Row],[Disciplina]],q2016_1[],4,0),"-")</f>
        <v>Jiri Borecky</v>
      </c>
      <c r="Q6" s="2" t="str">
        <f>IFERROR(VLOOKUP(Tabela3[[#This Row],[Disciplina]],q2015_3[],2,0),"_")</f>
        <v>_</v>
      </c>
      <c r="R6" s="2" t="str">
        <f>IFERROR(VLOOKUP(Tabela3[[#This Row],[Disciplina]],q2015_3[],3,0),"_")</f>
        <v>_</v>
      </c>
      <c r="S6" s="5" t="str">
        <f>IFERROR(VLOOKUP(Tabela3[[#This Row],[Disciplina]],q2015_3[],4,0),"_")</f>
        <v>_</v>
      </c>
      <c r="T6" s="8" t="str">
        <f>IFERROR(VLOOKUP(Tabela3[[#This Row],[Disciplina]],q2015_2[],2,0),"_")</f>
        <v>_</v>
      </c>
      <c r="U6" s="2" t="str">
        <f>IFERROR(VLOOKUP(Tabela3[[#This Row],[Disciplina]],q2015_2[],3,0),"_")</f>
        <v>_</v>
      </c>
      <c r="V6" s="7" t="str">
        <f>IFERROR(VLOOKUP(Tabela3[[#This Row],[Disciplina]],q2015_2[],4,0),"_")</f>
        <v>_</v>
      </c>
      <c r="W6" s="2">
        <f>IFERROR(VLOOKUP(Tabela3[[#This Row],[Disciplina]],q2015_1[],2,0),"_")</f>
        <v>2</v>
      </c>
      <c r="X6" s="2">
        <f>IFERROR(VLOOKUP(Tabela3[[#This Row],[Disciplina]],q2015_1[],3,0),"_")</f>
        <v>0</v>
      </c>
      <c r="Y6" s="2" t="str">
        <f>IFERROR(VLOOKUP(Tabela3[[#This Row],[Disciplina]],q2015_1[],4,0),"_")</f>
        <v>JIRI BORECKY</v>
      </c>
    </row>
    <row r="7" spans="1:25" x14ac:dyDescent="0.25">
      <c r="A7" s="3" t="s">
        <v>8</v>
      </c>
      <c r="B7" t="str">
        <f>IFERROR(VLOOKUP(Tabela3[[#This Row],[Disciplina]],Tabela10[],2,0),"-")</f>
        <v>-</v>
      </c>
      <c r="C7" s="3" t="str">
        <f>IFERROR(VLOOKUP(Tabela3[[#This Row],[Disciplina]],Tabela10[],3,0),"-")</f>
        <v>-</v>
      </c>
      <c r="D7" s="10" t="str">
        <f>IFERROR(VLOOKUP(Tabela3[[#This Row],[Disciplina]],Tabela9[],2,0),"-")</f>
        <v>-</v>
      </c>
      <c r="E7" s="3" t="str">
        <f>IFERROR(VLOOKUP(Tabela3[[#This Row],[Disciplina]],Tabela9[],3,0),"-")</f>
        <v>-</v>
      </c>
      <c r="F7" s="10">
        <f>IFERROR(VLOOKUP(Tabela3[[#This Row],[Disciplina]],Tabela8[],2,0),"-")</f>
        <v>0</v>
      </c>
      <c r="G7" s="3" t="str">
        <f>IFERROR(VLOOKUP(Tabela3[[#This Row],[Disciplina]],Tabela8[],3,0),"-")</f>
        <v>Allan Moreira Xavier</v>
      </c>
      <c r="H7">
        <f>IFERROR(VLOOKUP(Tabela3[[#This Row],[Disciplina]],q2016_3[],2,0),"_")</f>
        <v>2</v>
      </c>
      <c r="I7">
        <f>IFERROR(VLOOKUP(Tabela3[[#This Row],[Disciplina]],q2016_3[],3,0),"-")</f>
        <v>0</v>
      </c>
      <c r="J7" s="4" t="str">
        <f>IFERROR(VLOOKUP(Tabela3[[#This Row],[Disciplina]],q2016_3[],4,0),"-")</f>
        <v>Solange Wagner Locatelli</v>
      </c>
      <c r="K7" t="str">
        <f>IFERROR(VLOOKUP(Tabela3[[#This Row],[Disciplina]],q2016_2[],2,0),"_")</f>
        <v>_</v>
      </c>
      <c r="L7" t="str">
        <f>IFERROR(VLOOKUP(Tabela3[[#This Row],[Disciplina]],q2016_2[],3,0),"-")</f>
        <v>-</v>
      </c>
      <c r="M7" s="4" t="str">
        <f>IFERROR(VLOOKUP(Tabela3[[#This Row],[Disciplina]],q2016_2[],4,0),"-")</f>
        <v>-</v>
      </c>
      <c r="N7" t="str">
        <f>IFERROR(VLOOKUP(Tabela3[[#This Row],[Disciplina]],q2016_1[],2,0),"_")</f>
        <v>_</v>
      </c>
      <c r="O7" t="str">
        <f>IFERROR(VLOOKUP(Tabela3[[#This Row],[Disciplina]],q2016_1[],3,0),"-")</f>
        <v>-</v>
      </c>
      <c r="P7" s="4" t="str">
        <f>IFERROR(VLOOKUP(Tabela3[[#This Row],[Disciplina]],q2016_1[],4,0),"-")</f>
        <v>-</v>
      </c>
      <c r="Q7" t="str">
        <f>IFERROR(VLOOKUP(Tabela3[[#This Row],[Disciplina]],q2015_3[],2,0),"_")</f>
        <v>_</v>
      </c>
      <c r="R7" t="str">
        <f>IFERROR(VLOOKUP(Tabela3[[#This Row],[Disciplina]],q2015_3[],3,0),"_")</f>
        <v>_</v>
      </c>
      <c r="S7" s="4" t="str">
        <f>IFERROR(VLOOKUP(Tabela3[[#This Row],[Disciplina]],q2015_3[],4,0),"_")</f>
        <v>_</v>
      </c>
      <c r="T7" t="str">
        <f>IFERROR(VLOOKUP(Tabela3[[#This Row],[Disciplina]],q2015_2[],2,0),"_")</f>
        <v>_</v>
      </c>
      <c r="U7" t="str">
        <f>IFERROR(VLOOKUP(Tabela3[[#This Row],[Disciplina]],q2015_2[],3,0),"_")</f>
        <v>_</v>
      </c>
      <c r="V7" s="3" t="str">
        <f>IFERROR(VLOOKUP(Tabela3[[#This Row],[Disciplina]],q2015_2[],4,0),"_")</f>
        <v>_</v>
      </c>
      <c r="W7" t="str">
        <f>IFERROR(VLOOKUP(Tabela3[[#This Row],[Disciplina]],q2015_1[],2,0),"_")</f>
        <v>_</v>
      </c>
      <c r="X7" t="str">
        <f>IFERROR(VLOOKUP(Tabela3[[#This Row],[Disciplina]],q2015_1[],3,0),"_")</f>
        <v>_</v>
      </c>
      <c r="Y7" t="str">
        <f>IFERROR(VLOOKUP(Tabela3[[#This Row],[Disciplina]],q2015_1[],4,0),"_")</f>
        <v>_</v>
      </c>
    </row>
    <row r="8" spans="1:25" x14ac:dyDescent="0.25">
      <c r="A8" s="3" t="s">
        <v>175</v>
      </c>
      <c r="B8" t="str">
        <f>IFERROR(VLOOKUP(Tabela3[[#This Row],[Disciplina]],Tabela10[],2,0),"-")</f>
        <v>-</v>
      </c>
      <c r="C8" s="3" t="str">
        <f>IFERROR(VLOOKUP(Tabela3[[#This Row],[Disciplina]],Tabela10[],3,0),"-")</f>
        <v>-</v>
      </c>
      <c r="D8" s="10">
        <f>IFERROR(VLOOKUP(Tabela3[[#This Row],[Disciplina]],Tabela9[],2,0),"-")</f>
        <v>1</v>
      </c>
      <c r="E8" s="3" t="str">
        <f>IFERROR(VLOOKUP(Tabela3[[#This Row],[Disciplina]],Tabela9[],3,0),"-")</f>
        <v>NATHALIA DE SETTA COSTA</v>
      </c>
      <c r="F8" s="10" t="str">
        <f>IFERROR(VLOOKUP(Tabela3[[#This Row],[Disciplina]],Tabela8[],2,0),"-")</f>
        <v>-</v>
      </c>
      <c r="G8" s="3" t="str">
        <f>IFERROR(VLOOKUP(Tabela3[[#This Row],[Disciplina]],Tabela8[],3,0),"-")</f>
        <v>-</v>
      </c>
      <c r="H8" s="2" t="str">
        <f>IFERROR(VLOOKUP(Tabela3[[#This Row],[Disciplina]],q2016_3[],2,0),"_")</f>
        <v>_</v>
      </c>
      <c r="I8" s="2" t="str">
        <f>IFERROR(VLOOKUP(Tabela3[[#This Row],[Disciplina]],q2016_3[],3,0),"-")</f>
        <v>-</v>
      </c>
      <c r="J8" s="5" t="str">
        <f>IFERROR(VLOOKUP(Tabela3[[#This Row],[Disciplina]],q2016_3[],4,0),"-")</f>
        <v>-</v>
      </c>
      <c r="K8">
        <f>IFERROR(VLOOKUP(Tabela3[[#This Row],[Disciplina]],q2016_2[],2,0),"_")</f>
        <v>55</v>
      </c>
      <c r="L8">
        <f>IFERROR(VLOOKUP(Tabela3[[#This Row],[Disciplina]],q2016_2[],3,0),"-")</f>
        <v>3</v>
      </c>
      <c r="M8" s="4" t="str">
        <f>IFERROR(VLOOKUP(Tabela3[[#This Row],[Disciplina]],q2016_2[],4,0),"-")</f>
        <v>Nathalia de Setta Costa</v>
      </c>
      <c r="N8" t="str">
        <f>IFERROR(VLOOKUP(Tabela3[[#This Row],[Disciplina]],q2016_1[],2,0),"_")</f>
        <v>_</v>
      </c>
      <c r="O8" t="str">
        <f>IFERROR(VLOOKUP(Tabela3[[#This Row],[Disciplina]],q2016_1[],3,0),"-")</f>
        <v>-</v>
      </c>
      <c r="P8" s="4" t="str">
        <f>IFERROR(VLOOKUP(Tabela3[[#This Row],[Disciplina]],q2016_1[],4,0),"-")</f>
        <v>-</v>
      </c>
      <c r="Q8" t="str">
        <f>IFERROR(VLOOKUP(Tabela3[[#This Row],[Disciplina]],q2015_3[],2,0),"_")</f>
        <v>_</v>
      </c>
      <c r="R8" t="str">
        <f>IFERROR(VLOOKUP(Tabela3[[#This Row],[Disciplina]],q2015_3[],3,0),"_")</f>
        <v>_</v>
      </c>
      <c r="S8" s="4" t="str">
        <f>IFERROR(VLOOKUP(Tabela3[[#This Row],[Disciplina]],q2015_3[],4,0),"_")</f>
        <v>_</v>
      </c>
      <c r="T8">
        <f>IFERROR(VLOOKUP(Tabela3[[#This Row],[Disciplina]],q2015_2[],2,0),"_")</f>
        <v>0</v>
      </c>
      <c r="U8">
        <f>IFERROR(VLOOKUP(Tabela3[[#This Row],[Disciplina]],q2015_2[],3,0),"_")</f>
        <v>1</v>
      </c>
      <c r="V8" s="3" t="str">
        <f>IFERROR(VLOOKUP(Tabela3[[#This Row],[Disciplina]],q2015_2[],4,0),"_")</f>
        <v>Leonardo Jose Steil</v>
      </c>
      <c r="W8" t="str">
        <f>IFERROR(VLOOKUP(Tabela3[[#This Row],[Disciplina]],q2015_1[],2,0),"_")</f>
        <v>_</v>
      </c>
      <c r="X8" t="str">
        <f>IFERROR(VLOOKUP(Tabela3[[#This Row],[Disciplina]],q2015_1[],3,0),"_")</f>
        <v>_</v>
      </c>
      <c r="Y8" t="str">
        <f>IFERROR(VLOOKUP(Tabela3[[#This Row],[Disciplina]],q2015_1[],4,0),"_")</f>
        <v>_</v>
      </c>
    </row>
    <row r="9" spans="1:25" x14ac:dyDescent="0.25">
      <c r="A9" s="3" t="s">
        <v>330</v>
      </c>
      <c r="B9" t="str">
        <f>IFERROR(VLOOKUP(Tabela3[[#This Row],[Disciplina]],Tabela10[],2,0),"-")</f>
        <v>-</v>
      </c>
      <c r="C9" s="3" t="str">
        <f>IFERROR(VLOOKUP(Tabela3[[#This Row],[Disciplina]],Tabela10[],3,0),"-")</f>
        <v>-</v>
      </c>
      <c r="D9" s="10" t="str">
        <f>IFERROR(VLOOKUP(Tabela3[[#This Row],[Disciplina]],Tabela9[],2,0),"-")</f>
        <v>-</v>
      </c>
      <c r="E9" s="3" t="str">
        <f>IFERROR(VLOOKUP(Tabela3[[#This Row],[Disciplina]],Tabela9[],3,0),"-")</f>
        <v>-</v>
      </c>
      <c r="F9" s="10" t="str">
        <f>IFERROR(VLOOKUP(Tabela3[[#This Row],[Disciplina]],Tabela8[],2,0),"-")</f>
        <v>-</v>
      </c>
      <c r="G9" s="3" t="str">
        <f>IFERROR(VLOOKUP(Tabela3[[#This Row],[Disciplina]],Tabela8[],3,0),"-")</f>
        <v>-</v>
      </c>
      <c r="H9" s="2" t="str">
        <f>IFERROR(VLOOKUP(Tabela3[[#This Row],[Disciplina]],q2016_3[],2,0),"_")</f>
        <v>_</v>
      </c>
      <c r="I9" s="2" t="str">
        <f>IFERROR(VLOOKUP(Tabela3[[#This Row],[Disciplina]],q2016_3[],3,0),"-")</f>
        <v>-</v>
      </c>
      <c r="J9" s="5" t="str">
        <f>IFERROR(VLOOKUP(Tabela3[[#This Row],[Disciplina]],q2016_3[],4,0),"-")</f>
        <v>-</v>
      </c>
      <c r="K9" s="2" t="str">
        <f>IFERROR(VLOOKUP(Tabela3[[#This Row],[Disciplina]],q2016_2[],2,0),"_")</f>
        <v>_</v>
      </c>
      <c r="L9" s="2" t="str">
        <f>IFERROR(VLOOKUP(Tabela3[[#This Row],[Disciplina]],q2016_2[],3,0),"-")</f>
        <v>-</v>
      </c>
      <c r="M9" s="5" t="str">
        <f>IFERROR(VLOOKUP(Tabela3[[#This Row],[Disciplina]],q2016_2[],4,0),"-")</f>
        <v>-</v>
      </c>
      <c r="N9">
        <f>IFERROR(VLOOKUP(Tabela3[[#This Row],[Disciplina]],q2016_1[],2,0),"_")</f>
        <v>2</v>
      </c>
      <c r="O9">
        <f>IFERROR(VLOOKUP(Tabela3[[#This Row],[Disciplina]],q2016_1[],3,0),"-")</f>
        <v>1</v>
      </c>
      <c r="P9" s="4">
        <f>IFERROR(VLOOKUP(Tabela3[[#This Row],[Disciplina]],q2016_1[],4,0),"-")</f>
        <v>0</v>
      </c>
      <c r="Q9" t="str">
        <f>IFERROR(VLOOKUP(Tabela3[[#This Row],[Disciplina]],q2015_3[],2,0),"_")</f>
        <v>_</v>
      </c>
      <c r="R9" t="str">
        <f>IFERROR(VLOOKUP(Tabela3[[#This Row],[Disciplina]],q2015_3[],3,0),"_")</f>
        <v>_</v>
      </c>
      <c r="S9" s="4" t="str">
        <f>IFERROR(VLOOKUP(Tabela3[[#This Row],[Disciplina]],q2015_3[],4,0),"_")</f>
        <v>_</v>
      </c>
      <c r="T9" t="str">
        <f>IFERROR(VLOOKUP(Tabela3[[#This Row],[Disciplina]],q2015_2[],2,0),"_")</f>
        <v>_</v>
      </c>
      <c r="U9" t="str">
        <f>IFERROR(VLOOKUP(Tabela3[[#This Row],[Disciplina]],q2015_2[],3,0),"_")</f>
        <v>_</v>
      </c>
      <c r="V9" s="3" t="str">
        <f>IFERROR(VLOOKUP(Tabela3[[#This Row],[Disciplina]],q2015_2[],4,0),"_")</f>
        <v>_</v>
      </c>
      <c r="W9" t="str">
        <f>IFERROR(VLOOKUP(Tabela3[[#This Row],[Disciplina]],q2015_1[],2,0),"_")</f>
        <v>_</v>
      </c>
      <c r="X9" t="str">
        <f>IFERROR(VLOOKUP(Tabela3[[#This Row],[Disciplina]],q2015_1[],3,0),"_")</f>
        <v>_</v>
      </c>
      <c r="Y9" t="str">
        <f>IFERROR(VLOOKUP(Tabela3[[#This Row],[Disciplina]],q2015_1[],4,0),"_")</f>
        <v>_</v>
      </c>
    </row>
    <row r="10" spans="1:25" x14ac:dyDescent="0.25">
      <c r="A10" s="3" t="s">
        <v>10</v>
      </c>
      <c r="B10">
        <f>IFERROR(VLOOKUP(Tabela3[[#This Row],[Disciplina]],Tabela10[],2,0),"-")</f>
        <v>1</v>
      </c>
      <c r="C10" s="3" t="str">
        <f>IFERROR(VLOOKUP(Tabela3[[#This Row],[Disciplina]],Tabela10[],3,0),"-")</f>
        <v>Luciana Zaterka</v>
      </c>
      <c r="D10" s="10">
        <f>IFERROR(VLOOKUP(Tabela3[[#This Row],[Disciplina]],Tabela9[],2,0),"-")</f>
        <v>1</v>
      </c>
      <c r="E10" s="3" t="str">
        <f>IFERROR(VLOOKUP(Tabela3[[#This Row],[Disciplina]],Tabela9[],3,0),"-")</f>
        <v>LORENZO BARAVALLE</v>
      </c>
      <c r="F10" s="10">
        <f>IFERROR(VLOOKUP(Tabela3[[#This Row],[Disciplina]],Tabela8[],2,0),"-")</f>
        <v>1</v>
      </c>
      <c r="G10" s="3" t="str">
        <f>IFERROR(VLOOKUP(Tabela3[[#This Row],[Disciplina]],Tabela8[],3,0),"-")</f>
        <v>Lorenzo Baravalle</v>
      </c>
      <c r="H10">
        <f>IFERROR(VLOOKUP(Tabela3[[#This Row],[Disciplina]],q2016_3[],2,0),"_")</f>
        <v>9</v>
      </c>
      <c r="I10">
        <f>IFERROR(VLOOKUP(Tabela3[[#This Row],[Disciplina]],q2016_3[],3,0),"-")</f>
        <v>1</v>
      </c>
      <c r="J10" s="4" t="str">
        <f>IFERROR(VLOOKUP(Tabela3[[#This Row],[Disciplina]],q2016_3[],4,0),"-")</f>
        <v>Lorenzo Baravalle</v>
      </c>
      <c r="K10">
        <f>IFERROR(VLOOKUP(Tabela3[[#This Row],[Disciplina]],q2016_2[],2,0),"_")</f>
        <v>10</v>
      </c>
      <c r="L10">
        <f>IFERROR(VLOOKUP(Tabela3[[#This Row],[Disciplina]],q2016_2[],3,0),"-")</f>
        <v>2</v>
      </c>
      <c r="M10" s="4" t="str">
        <f>IFERROR(VLOOKUP(Tabela3[[#This Row],[Disciplina]],q2016_2[],4,0),"-")</f>
        <v>Lorenzo Baravalle</v>
      </c>
      <c r="N10">
        <f>IFERROR(VLOOKUP(Tabela3[[#This Row],[Disciplina]],q2016_1[],2,0),"_")</f>
        <v>2</v>
      </c>
      <c r="O10">
        <f>IFERROR(VLOOKUP(Tabela3[[#This Row],[Disciplina]],q2016_1[],3,0),"-")</f>
        <v>1</v>
      </c>
      <c r="P10" s="4" t="str">
        <f>IFERROR(VLOOKUP(Tabela3[[#This Row],[Disciplina]],q2016_1[],4,0),"-")</f>
        <v>Lorenzo Baravalle</v>
      </c>
      <c r="Q10">
        <f>IFERROR(VLOOKUP(Tabela3[[#This Row],[Disciplina]],q2015_3[],2,0),"_")</f>
        <v>7</v>
      </c>
      <c r="R10">
        <f>IFERROR(VLOOKUP(Tabela3[[#This Row],[Disciplina]],q2015_3[],3,0),"_")</f>
        <v>1</v>
      </c>
      <c r="S10" s="4" t="str">
        <f>IFERROR(VLOOKUP(Tabela3[[#This Row],[Disciplina]],q2015_3[],4,0),"_")</f>
        <v>Lorenzo Baravalle</v>
      </c>
      <c r="T10">
        <f>IFERROR(VLOOKUP(Tabela3[[#This Row],[Disciplina]],q2015_2[],2,0),"_")</f>
        <v>0</v>
      </c>
      <c r="U10">
        <f>IFERROR(VLOOKUP(Tabela3[[#This Row],[Disciplina]],q2015_2[],3,0),"_")</f>
        <v>1</v>
      </c>
      <c r="V10" s="3" t="str">
        <f>IFERROR(VLOOKUP(Tabela3[[#This Row],[Disciplina]],q2015_2[],4,0),"_")</f>
        <v>Lorenzo Baravalle</v>
      </c>
      <c r="W10">
        <f>IFERROR(VLOOKUP(Tabela3[[#This Row],[Disciplina]],q2015_1[],2,0),"_")</f>
        <v>14</v>
      </c>
      <c r="X10">
        <f>IFERROR(VLOOKUP(Tabela3[[#This Row],[Disciplina]],q2015_1[],3,0),"_")</f>
        <v>2</v>
      </c>
      <c r="Y10" t="str">
        <f>IFERROR(VLOOKUP(Tabela3[[#This Row],[Disciplina]],q2015_1[],4,0),"_")</f>
        <v>LORENZO BARAVALLE</v>
      </c>
    </row>
    <row r="11" spans="1:25" x14ac:dyDescent="0.25">
      <c r="A11" s="3" t="s">
        <v>12</v>
      </c>
      <c r="B11" t="str">
        <f>IFERROR(VLOOKUP(Tabela3[[#This Row],[Disciplina]],Tabela10[],2,0),"-")</f>
        <v>-</v>
      </c>
      <c r="C11" s="3" t="str">
        <f>IFERROR(VLOOKUP(Tabela3[[#This Row],[Disciplina]],Tabela10[],3,0),"-")</f>
        <v>-</v>
      </c>
      <c r="D11" s="10" t="str">
        <f>IFERROR(VLOOKUP(Tabela3[[#This Row],[Disciplina]],Tabela9[],2,0),"-")</f>
        <v>-</v>
      </c>
      <c r="E11" s="3" t="str">
        <f>IFERROR(VLOOKUP(Tabela3[[#This Row],[Disciplina]],Tabela9[],3,0),"-")</f>
        <v>-</v>
      </c>
      <c r="F11" s="10">
        <f>IFERROR(VLOOKUP(Tabela3[[#This Row],[Disciplina]],Tabela8[],2,0),"-")</f>
        <v>0</v>
      </c>
      <c r="G11" s="3" t="str">
        <f>IFERROR(VLOOKUP(Tabela3[[#This Row],[Disciplina]],Tabela8[],3,0),"-")</f>
        <v>Camilo Andrea Angelucci</v>
      </c>
      <c r="H11">
        <f>IFERROR(VLOOKUP(Tabela3[[#This Row],[Disciplina]],q2016_3[],2,0),"_")</f>
        <v>2</v>
      </c>
      <c r="I11">
        <f>IFERROR(VLOOKUP(Tabela3[[#This Row],[Disciplina]],q2016_3[],3,0),"-")</f>
        <v>0</v>
      </c>
      <c r="J11" s="4" t="str">
        <f>IFERROR(VLOOKUP(Tabela3[[#This Row],[Disciplina]],q2016_3[],4,0),"-")</f>
        <v>Camilo Andrea Angelucci</v>
      </c>
      <c r="K11" t="str">
        <f>IFERROR(VLOOKUP(Tabela3[[#This Row],[Disciplina]],q2016_2[],2,0),"_")</f>
        <v>_</v>
      </c>
      <c r="L11" t="str">
        <f>IFERROR(VLOOKUP(Tabela3[[#This Row],[Disciplina]],q2016_2[],3,0),"-")</f>
        <v>-</v>
      </c>
      <c r="M11" s="4" t="str">
        <f>IFERROR(VLOOKUP(Tabela3[[#This Row],[Disciplina]],q2016_2[],4,0),"-")</f>
        <v>-</v>
      </c>
      <c r="N11" t="str">
        <f>IFERROR(VLOOKUP(Tabela3[[#This Row],[Disciplina]],q2016_1[],2,0),"_")</f>
        <v>_</v>
      </c>
      <c r="O11" t="str">
        <f>IFERROR(VLOOKUP(Tabela3[[#This Row],[Disciplina]],q2016_1[],3,0),"-")</f>
        <v>-</v>
      </c>
      <c r="P11" s="4" t="str">
        <f>IFERROR(VLOOKUP(Tabela3[[#This Row],[Disciplina]],q2016_1[],4,0),"-")</f>
        <v>-</v>
      </c>
      <c r="Q11" t="str">
        <f>IFERROR(VLOOKUP(Tabela3[[#This Row],[Disciplina]],q2015_3[],2,0),"_")</f>
        <v>_</v>
      </c>
      <c r="R11" t="str">
        <f>IFERROR(VLOOKUP(Tabela3[[#This Row],[Disciplina]],q2015_3[],3,0),"_")</f>
        <v>_</v>
      </c>
      <c r="S11" s="4" t="str">
        <f>IFERROR(VLOOKUP(Tabela3[[#This Row],[Disciplina]],q2015_3[],4,0),"_")</f>
        <v>_</v>
      </c>
      <c r="T11" t="str">
        <f>IFERROR(VLOOKUP(Tabela3[[#This Row],[Disciplina]],q2015_2[],2,0),"_")</f>
        <v>_</v>
      </c>
      <c r="U11" t="str">
        <f>IFERROR(VLOOKUP(Tabela3[[#This Row],[Disciplina]],q2015_2[],3,0),"_")</f>
        <v>_</v>
      </c>
      <c r="V11" s="3" t="str">
        <f>IFERROR(VLOOKUP(Tabela3[[#This Row],[Disciplina]],q2015_2[],4,0),"_")</f>
        <v>_</v>
      </c>
      <c r="W11" t="str">
        <f>IFERROR(VLOOKUP(Tabela3[[#This Row],[Disciplina]],q2015_1[],2,0),"_")</f>
        <v>_</v>
      </c>
      <c r="X11" t="str">
        <f>IFERROR(VLOOKUP(Tabela3[[#This Row],[Disciplina]],q2015_1[],3,0),"_")</f>
        <v>_</v>
      </c>
      <c r="Y11" t="str">
        <f>IFERROR(VLOOKUP(Tabela3[[#This Row],[Disciplina]],q2015_1[],4,0),"_")</f>
        <v>_</v>
      </c>
    </row>
    <row r="12" spans="1:25" x14ac:dyDescent="0.25">
      <c r="A12" s="3" t="s">
        <v>14</v>
      </c>
      <c r="B12">
        <f>IFERROR(VLOOKUP(Tabela3[[#This Row],[Disciplina]],Tabela10[],2,0),"-")</f>
        <v>3</v>
      </c>
      <c r="C12" s="3" t="str">
        <f>IFERROR(VLOOKUP(Tabela3[[#This Row],[Disciplina]],Tabela10[],3,0),"-")</f>
        <v>Cibele Biondo</v>
      </c>
      <c r="D12" t="str">
        <f>IFERROR(VLOOKUP(Tabela3[[#This Row],[Disciplina]],Tabela9[],2,0),"-")</f>
        <v>-</v>
      </c>
      <c r="E12" s="7" t="str">
        <f>IFERROR(VLOOKUP(Tabela3[[#This Row],[Disciplina]],Tabela9[],3,0),"-")</f>
        <v>-</v>
      </c>
      <c r="F12" s="2">
        <f>IFERROR(VLOOKUP(Tabela3[[#This Row],[Disciplina]],Tabela8[],2,0),"-")</f>
        <v>0</v>
      </c>
      <c r="G12" s="7" t="str">
        <f>IFERROR(VLOOKUP(Tabela3[[#This Row],[Disciplina]],Tabela8[],3,0),"-")</f>
        <v>Cibele Biondo</v>
      </c>
      <c r="H12" s="2">
        <f>IFERROR(VLOOKUP(Tabela3[[#This Row],[Disciplina]],q2016_3[],2,0),"_")</f>
        <v>17</v>
      </c>
      <c r="I12" s="2">
        <f>IFERROR(VLOOKUP(Tabela3[[#This Row],[Disciplina]],q2016_3[],3,0),"-")</f>
        <v>3</v>
      </c>
      <c r="J12" s="5" t="str">
        <f>IFERROR(VLOOKUP(Tabela3[[#This Row],[Disciplina]],q2016_3[],4,0),"-")</f>
        <v>Cibele Biondo</v>
      </c>
      <c r="K12" s="2" t="str">
        <f>IFERROR(VLOOKUP(Tabela3[[#This Row],[Disciplina]],q2016_2[],2,0),"_")</f>
        <v>_</v>
      </c>
      <c r="L12" s="2" t="str">
        <f>IFERROR(VLOOKUP(Tabela3[[#This Row],[Disciplina]],q2016_2[],3,0),"-")</f>
        <v>-</v>
      </c>
      <c r="M12" s="5" t="str">
        <f>IFERROR(VLOOKUP(Tabela3[[#This Row],[Disciplina]],q2016_2[],4,0),"-")</f>
        <v>-</v>
      </c>
      <c r="N12" s="8">
        <f>IFERROR(VLOOKUP(Tabela3[[#This Row],[Disciplina]],q2016_1[],2,0),"_")</f>
        <v>1</v>
      </c>
      <c r="O12" s="2">
        <f>IFERROR(VLOOKUP(Tabela3[[#This Row],[Disciplina]],q2016_1[],3,0),"-")</f>
        <v>0</v>
      </c>
      <c r="P12" s="5" t="str">
        <f>IFERROR(VLOOKUP(Tabela3[[#This Row],[Disciplina]],q2016_1[],4,0),"-")</f>
        <v>Cibele Biondo</v>
      </c>
      <c r="Q12" s="2" t="str">
        <f>IFERROR(VLOOKUP(Tabela3[[#This Row],[Disciplina]],q2015_3[],2,0),"_")</f>
        <v>_</v>
      </c>
      <c r="R12" s="2" t="str">
        <f>IFERROR(VLOOKUP(Tabela3[[#This Row],[Disciplina]],q2015_3[],3,0),"_")</f>
        <v>_</v>
      </c>
      <c r="S12" s="5" t="str">
        <f>IFERROR(VLOOKUP(Tabela3[[#This Row],[Disciplina]],q2015_3[],4,0),"_")</f>
        <v>_</v>
      </c>
      <c r="T12" s="8" t="str">
        <f>IFERROR(VLOOKUP(Tabela3[[#This Row],[Disciplina]],q2015_2[],2,0),"_")</f>
        <v>_</v>
      </c>
      <c r="U12" s="2" t="str">
        <f>IFERROR(VLOOKUP(Tabela3[[#This Row],[Disciplina]],q2015_2[],3,0),"_")</f>
        <v>_</v>
      </c>
      <c r="V12" s="7" t="str">
        <f>IFERROR(VLOOKUP(Tabela3[[#This Row],[Disciplina]],q2015_2[],4,0),"_")</f>
        <v>_</v>
      </c>
      <c r="W12" s="2" t="str">
        <f>IFERROR(VLOOKUP(Tabela3[[#This Row],[Disciplina]],q2015_1[],2,0),"_")</f>
        <v>_</v>
      </c>
      <c r="X12" s="2" t="str">
        <f>IFERROR(VLOOKUP(Tabela3[[#This Row],[Disciplina]],q2015_1[],3,0),"_")</f>
        <v>_</v>
      </c>
      <c r="Y12" s="2" t="str">
        <f>IFERROR(VLOOKUP(Tabela3[[#This Row],[Disciplina]],q2015_1[],4,0),"_")</f>
        <v>_</v>
      </c>
    </row>
    <row r="13" spans="1:25" x14ac:dyDescent="0.25">
      <c r="A13" s="3" t="s">
        <v>305</v>
      </c>
      <c r="B13" t="str">
        <f>IFERROR(VLOOKUP(Tabela3[[#This Row],[Disciplina]],Tabela10[],2,0),"-")</f>
        <v>-</v>
      </c>
      <c r="C13" s="3" t="str">
        <f>IFERROR(VLOOKUP(Tabela3[[#This Row],[Disciplina]],Tabela10[],3,0),"-")</f>
        <v>-</v>
      </c>
      <c r="D13" s="10">
        <f>IFERROR(VLOOKUP(Tabela3[[#This Row],[Disciplina]],Tabela9[],2,0),"-")</f>
        <v>0</v>
      </c>
      <c r="E13" s="3" t="str">
        <f>IFERROR(VLOOKUP(Tabela3[[#This Row],[Disciplina]],Tabela9[],3,0),"-")</f>
        <v>ANA PAULA DE MATTOS AREAS DAU</v>
      </c>
      <c r="F13" s="10" t="str">
        <f>IFERROR(VLOOKUP(Tabela3[[#This Row],[Disciplina]],Tabela8[],2,0),"-")</f>
        <v>-</v>
      </c>
      <c r="G13" s="3" t="str">
        <f>IFERROR(VLOOKUP(Tabela3[[#This Row],[Disciplina]],Tabela8[],3,0),"-")</f>
        <v>-</v>
      </c>
      <c r="H13" s="2" t="str">
        <f>IFERROR(VLOOKUP(Tabela3[[#This Row],[Disciplina]],q2016_3[],2,0),"_")</f>
        <v>_</v>
      </c>
      <c r="I13" s="2" t="str">
        <f>IFERROR(VLOOKUP(Tabela3[[#This Row],[Disciplina]],q2016_3[],3,0),"-")</f>
        <v>-</v>
      </c>
      <c r="J13" s="5" t="str">
        <f>IFERROR(VLOOKUP(Tabela3[[#This Row],[Disciplina]],q2016_3[],4,0),"-")</f>
        <v>-</v>
      </c>
      <c r="K13" s="2" t="str">
        <f>IFERROR(VLOOKUP(Tabela3[[#This Row],[Disciplina]],q2016_2[],2,0),"_")</f>
        <v>_</v>
      </c>
      <c r="L13" s="2" t="str">
        <f>IFERROR(VLOOKUP(Tabela3[[#This Row],[Disciplina]],q2016_2[],3,0),"-")</f>
        <v>-</v>
      </c>
      <c r="M13" s="5" t="str">
        <f>IFERROR(VLOOKUP(Tabela3[[#This Row],[Disciplina]],q2016_2[],4,0),"-")</f>
        <v>-</v>
      </c>
      <c r="N13">
        <f>IFERROR(VLOOKUP(Tabela3[[#This Row],[Disciplina]],q2016_1[],2,0),"_")</f>
        <v>1</v>
      </c>
      <c r="O13">
        <f>IFERROR(VLOOKUP(Tabela3[[#This Row],[Disciplina]],q2016_1[],3,0),"-")</f>
        <v>0</v>
      </c>
      <c r="P13" s="4" t="str">
        <f>IFERROR(VLOOKUP(Tabela3[[#This Row],[Disciplina]],q2016_1[],4,0),"-")</f>
        <v>Ana Paula de Mattos Areas Dau</v>
      </c>
      <c r="Q13" t="str">
        <f>IFERROR(VLOOKUP(Tabela3[[#This Row],[Disciplina]],q2015_3[],2,0),"_")</f>
        <v>_</v>
      </c>
      <c r="R13" t="str">
        <f>IFERROR(VLOOKUP(Tabela3[[#This Row],[Disciplina]],q2015_3[],3,0),"_")</f>
        <v>_</v>
      </c>
      <c r="S13" s="4" t="str">
        <f>IFERROR(VLOOKUP(Tabela3[[#This Row],[Disciplina]],q2015_3[],4,0),"_")</f>
        <v>_</v>
      </c>
      <c r="T13" t="str">
        <f>IFERROR(VLOOKUP(Tabela3[[#This Row],[Disciplina]],q2015_2[],2,0),"_")</f>
        <v>_</v>
      </c>
      <c r="U13" t="str">
        <f>IFERROR(VLOOKUP(Tabela3[[#This Row],[Disciplina]],q2015_2[],3,0),"_")</f>
        <v>_</v>
      </c>
      <c r="V13" s="3" t="str">
        <f>IFERROR(VLOOKUP(Tabela3[[#This Row],[Disciplina]],q2015_2[],4,0),"_")</f>
        <v>_</v>
      </c>
      <c r="W13" t="str">
        <f>IFERROR(VLOOKUP(Tabela3[[#This Row],[Disciplina]],q2015_1[],2,0),"_")</f>
        <v>_</v>
      </c>
      <c r="X13" t="str">
        <f>IFERROR(VLOOKUP(Tabela3[[#This Row],[Disciplina]],q2015_1[],3,0),"_")</f>
        <v>_</v>
      </c>
      <c r="Y13" t="str">
        <f>IFERROR(VLOOKUP(Tabela3[[#This Row],[Disciplina]],q2015_1[],4,0),"_")</f>
        <v>_</v>
      </c>
    </row>
    <row r="14" spans="1:25" x14ac:dyDescent="0.25">
      <c r="A14" s="3" t="s">
        <v>624</v>
      </c>
      <c r="B14" t="str">
        <f>IFERROR(VLOOKUP(Tabela3[[#This Row],[Disciplina]],Tabela10[],2,0),"-")</f>
        <v>-</v>
      </c>
      <c r="C14" s="3" t="str">
        <f>IFERROR(VLOOKUP(Tabela3[[#This Row],[Disciplina]],Tabela10[],3,0),"-")</f>
        <v>-</v>
      </c>
      <c r="D14">
        <f>IFERROR(VLOOKUP(Tabela3[[#This Row],[Disciplina]],Tabela9[],2,0),"-")</f>
        <v>0</v>
      </c>
      <c r="E14" s="7" t="str">
        <f>IFERROR(VLOOKUP(Tabela3[[#This Row],[Disciplina]],Tabela9[],3,0),"-")</f>
        <v>WANIUS JOSE GARCIA DA SILVA</v>
      </c>
      <c r="F14" s="2" t="str">
        <f>IFERROR(VLOOKUP(Tabela3[[#This Row],[Disciplina]],Tabela8[],2,0),"-")</f>
        <v>-</v>
      </c>
      <c r="G14" s="7" t="str">
        <f>IFERROR(VLOOKUP(Tabela3[[#This Row],[Disciplina]],Tabela8[],3,0),"-")</f>
        <v>-</v>
      </c>
      <c r="H14" s="2" t="str">
        <f>IFERROR(VLOOKUP(Tabela3[[#This Row],[Disciplina]],q2016_3[],2,0),"_")</f>
        <v>_</v>
      </c>
      <c r="I14" s="2" t="str">
        <f>IFERROR(VLOOKUP(Tabela3[[#This Row],[Disciplina]],q2016_3[],3,0),"-")</f>
        <v>-</v>
      </c>
      <c r="J14" s="5" t="str">
        <f>IFERROR(VLOOKUP(Tabela3[[#This Row],[Disciplina]],q2016_3[],4,0),"-")</f>
        <v>-</v>
      </c>
      <c r="K14" s="2" t="str">
        <f>IFERROR(VLOOKUP(Tabela3[[#This Row],[Disciplina]],q2016_2[],2,0),"_")</f>
        <v>_</v>
      </c>
      <c r="L14" s="2" t="str">
        <f>IFERROR(VLOOKUP(Tabela3[[#This Row],[Disciplina]],q2016_2[],3,0),"-")</f>
        <v>-</v>
      </c>
      <c r="M14" s="5" t="str">
        <f>IFERROR(VLOOKUP(Tabela3[[#This Row],[Disciplina]],q2016_2[],4,0),"-")</f>
        <v>-</v>
      </c>
      <c r="N14" s="8" t="str">
        <f>IFERROR(VLOOKUP(Tabela3[[#This Row],[Disciplina]],q2016_1[],2,0),"_")</f>
        <v>_</v>
      </c>
      <c r="O14" s="2" t="str">
        <f>IFERROR(VLOOKUP(Tabela3[[#This Row],[Disciplina]],q2016_1[],3,0),"-")</f>
        <v>-</v>
      </c>
      <c r="P14" s="5" t="str">
        <f>IFERROR(VLOOKUP(Tabela3[[#This Row],[Disciplina]],q2016_1[],4,0),"-")</f>
        <v>-</v>
      </c>
      <c r="Q14" s="2" t="str">
        <f>IFERROR(VLOOKUP(Tabela3[[#This Row],[Disciplina]],q2015_3[],2,0),"_")</f>
        <v>_</v>
      </c>
      <c r="R14" s="2" t="str">
        <f>IFERROR(VLOOKUP(Tabela3[[#This Row],[Disciplina]],q2015_3[],3,0),"_")</f>
        <v>_</v>
      </c>
      <c r="S14" s="5" t="str">
        <f>IFERROR(VLOOKUP(Tabela3[[#This Row],[Disciplina]],q2015_3[],4,0),"_")</f>
        <v>_</v>
      </c>
      <c r="T14" s="8" t="str">
        <f>IFERROR(VLOOKUP(Tabela3[[#This Row],[Disciplina]],q2015_2[],2,0),"_")</f>
        <v>_</v>
      </c>
      <c r="U14" s="2" t="str">
        <f>IFERROR(VLOOKUP(Tabela3[[#This Row],[Disciplina]],q2015_2[],3,0),"_")</f>
        <v>_</v>
      </c>
      <c r="V14" s="7" t="str">
        <f>IFERROR(VLOOKUP(Tabela3[[#This Row],[Disciplina]],q2015_2[],4,0),"_")</f>
        <v>_</v>
      </c>
      <c r="W14" s="2" t="str">
        <f>IFERROR(VLOOKUP(Tabela3[[#This Row],[Disciplina]],q2015_1[],2,0),"_")</f>
        <v>_</v>
      </c>
      <c r="X14" s="2" t="str">
        <f>IFERROR(VLOOKUP(Tabela3[[#This Row],[Disciplina]],q2015_1[],3,0),"_")</f>
        <v>_</v>
      </c>
      <c r="Y14" s="2" t="str">
        <f>IFERROR(VLOOKUP(Tabela3[[#This Row],[Disciplina]],q2015_1[],4,0),"_")</f>
        <v>_</v>
      </c>
    </row>
    <row r="15" spans="1:25" x14ac:dyDescent="0.25">
      <c r="A15" s="3" t="s">
        <v>489</v>
      </c>
      <c r="B15" t="str">
        <f>IFERROR(VLOOKUP(Tabela3[[#This Row],[Disciplina]],Tabela10[],2,0),"-")</f>
        <v>-</v>
      </c>
      <c r="C15" s="3" t="str">
        <f>IFERROR(VLOOKUP(Tabela3[[#This Row],[Disciplina]],Tabela10[],3,0),"-")</f>
        <v>-</v>
      </c>
      <c r="D15" s="10" t="str">
        <f>IFERROR(VLOOKUP(Tabela3[[#This Row],[Disciplina]],Tabela9[],2,0),"-")</f>
        <v>-</v>
      </c>
      <c r="E15" s="3" t="str">
        <f>IFERROR(VLOOKUP(Tabela3[[#This Row],[Disciplina]],Tabela9[],3,0),"-")</f>
        <v>-</v>
      </c>
      <c r="F15" s="10" t="str">
        <f>IFERROR(VLOOKUP(Tabela3[[#This Row],[Disciplina]],Tabela8[],2,0),"-")</f>
        <v>-</v>
      </c>
      <c r="G15" s="3" t="str">
        <f>IFERROR(VLOOKUP(Tabela3[[#This Row],[Disciplina]],Tabela8[],3,0),"-")</f>
        <v>-</v>
      </c>
      <c r="H15" s="2" t="str">
        <f>IFERROR(VLOOKUP(Tabela3[[#This Row],[Disciplina]],q2016_3[],2,0),"_")</f>
        <v>_</v>
      </c>
      <c r="I15" s="2" t="str">
        <f>IFERROR(VLOOKUP(Tabela3[[#This Row],[Disciplina]],q2016_3[],3,0),"-")</f>
        <v>-</v>
      </c>
      <c r="J15" s="5" t="str">
        <f>IFERROR(VLOOKUP(Tabela3[[#This Row],[Disciplina]],q2016_3[],4,0),"-")</f>
        <v>-</v>
      </c>
      <c r="K15" s="2" t="str">
        <f>IFERROR(VLOOKUP(Tabela3[[#This Row],[Disciplina]],q2016_2[],2,0),"_")</f>
        <v>_</v>
      </c>
      <c r="L15" s="2" t="str">
        <f>IFERROR(VLOOKUP(Tabela3[[#This Row],[Disciplina]],q2016_2[],3,0),"-")</f>
        <v>-</v>
      </c>
      <c r="M15" s="5" t="str">
        <f>IFERROR(VLOOKUP(Tabela3[[#This Row],[Disciplina]],q2016_2[],4,0),"-")</f>
        <v>-</v>
      </c>
      <c r="N15" s="8" t="str">
        <f>IFERROR(VLOOKUP(Tabela3[[#This Row],[Disciplina]],q2016_1[],2,0),"_")</f>
        <v>_</v>
      </c>
      <c r="O15" s="2" t="str">
        <f>IFERROR(VLOOKUP(Tabela3[[#This Row],[Disciplina]],q2016_1[],3,0),"-")</f>
        <v>-</v>
      </c>
      <c r="P15" s="5" t="str">
        <f>IFERROR(VLOOKUP(Tabela3[[#This Row],[Disciplina]],q2016_1[],4,0),"-")</f>
        <v>-</v>
      </c>
      <c r="Q15" s="2" t="str">
        <f>IFERROR(VLOOKUP(Tabela3[[#This Row],[Disciplina]],q2015_3[],2,0),"_")</f>
        <v>_</v>
      </c>
      <c r="R15" s="2" t="str">
        <f>IFERROR(VLOOKUP(Tabela3[[#This Row],[Disciplina]],q2015_3[],3,0),"_")</f>
        <v>_</v>
      </c>
      <c r="S15" s="5" t="str">
        <f>IFERROR(VLOOKUP(Tabela3[[#This Row],[Disciplina]],q2015_3[],4,0),"_")</f>
        <v>_</v>
      </c>
      <c r="T15" s="8">
        <f>IFERROR(VLOOKUP(Tabela3[[#This Row],[Disciplina]],q2015_2[],2,0),"_")</f>
        <v>0</v>
      </c>
      <c r="U15" s="2">
        <f>IFERROR(VLOOKUP(Tabela3[[#This Row],[Disciplina]],q2015_2[],3,0),"_")</f>
        <v>0</v>
      </c>
      <c r="V15" s="7" t="str">
        <f>IFERROR(VLOOKUP(Tabela3[[#This Row],[Disciplina]],q2015_2[],4,0),"_")</f>
        <v>Alberto O. Arab</v>
      </c>
      <c r="W15" s="2" t="str">
        <f>IFERROR(VLOOKUP(Tabela3[[#This Row],[Disciplina]],q2015_1[],2,0),"_")</f>
        <v>_</v>
      </c>
      <c r="X15" s="2" t="str">
        <f>IFERROR(VLOOKUP(Tabela3[[#This Row],[Disciplina]],q2015_1[],3,0),"_")</f>
        <v>_</v>
      </c>
      <c r="Y15" s="2" t="str">
        <f>IFERROR(VLOOKUP(Tabela3[[#This Row],[Disciplina]],q2015_1[],4,0),"_")</f>
        <v>_</v>
      </c>
    </row>
    <row r="16" spans="1:25" x14ac:dyDescent="0.25">
      <c r="A16" s="3" t="s">
        <v>394</v>
      </c>
      <c r="B16" t="str">
        <f>IFERROR(VLOOKUP(Tabela3[[#This Row],[Disciplina]],Tabela10[],2,0),"-")</f>
        <v>-</v>
      </c>
      <c r="C16" s="3" t="str">
        <f>IFERROR(VLOOKUP(Tabela3[[#This Row],[Disciplina]],Tabela10[],3,0),"-")</f>
        <v>-</v>
      </c>
      <c r="D16" s="10" t="str">
        <f>IFERROR(VLOOKUP(Tabela3[[#This Row],[Disciplina]],Tabela9[],2,0),"-")</f>
        <v>-</v>
      </c>
      <c r="E16" s="3" t="str">
        <f>IFERROR(VLOOKUP(Tabela3[[#This Row],[Disciplina]],Tabela9[],3,0),"-")</f>
        <v>-</v>
      </c>
      <c r="F16" s="10" t="str">
        <f>IFERROR(VLOOKUP(Tabela3[[#This Row],[Disciplina]],Tabela8[],2,0),"-")</f>
        <v>-</v>
      </c>
      <c r="G16" s="3" t="str">
        <f>IFERROR(VLOOKUP(Tabela3[[#This Row],[Disciplina]],Tabela8[],3,0),"-")</f>
        <v>-</v>
      </c>
      <c r="H16" s="2" t="str">
        <f>IFERROR(VLOOKUP(Tabela3[[#This Row],[Disciplina]],q2016_3[],2,0),"_")</f>
        <v>_</v>
      </c>
      <c r="I16" s="2" t="str">
        <f>IFERROR(VLOOKUP(Tabela3[[#This Row],[Disciplina]],q2016_3[],3,0),"-")</f>
        <v>-</v>
      </c>
      <c r="J16" s="5" t="str">
        <f>IFERROR(VLOOKUP(Tabela3[[#This Row],[Disciplina]],q2016_3[],4,0),"-")</f>
        <v>-</v>
      </c>
      <c r="K16" s="2" t="str">
        <f>IFERROR(VLOOKUP(Tabela3[[#This Row],[Disciplina]],q2016_2[],2,0),"_")</f>
        <v>_</v>
      </c>
      <c r="L16" s="2" t="str">
        <f>IFERROR(VLOOKUP(Tabela3[[#This Row],[Disciplina]],q2016_2[],3,0),"-")</f>
        <v>-</v>
      </c>
      <c r="M16" s="5" t="str">
        <f>IFERROR(VLOOKUP(Tabela3[[#This Row],[Disciplina]],q2016_2[],4,0),"-")</f>
        <v>-</v>
      </c>
      <c r="N16" t="str">
        <f>IFERROR(VLOOKUP(Tabela3[[#This Row],[Disciplina]],q2016_1[],2,0),"_")</f>
        <v>_</v>
      </c>
      <c r="O16" t="str">
        <f>IFERROR(VLOOKUP(Tabela3[[#This Row],[Disciplina]],q2016_1[],3,0),"-")</f>
        <v>-</v>
      </c>
      <c r="P16" s="5" t="str">
        <f>IFERROR(VLOOKUP(Tabela3[[#This Row],[Disciplina]],q2016_1[],4,0),"-")</f>
        <v>-</v>
      </c>
      <c r="Q16">
        <f>IFERROR(VLOOKUP(Tabela3[[#This Row],[Disciplina]],q2015_3[],2,0),"_")</f>
        <v>2</v>
      </c>
      <c r="R16">
        <f>IFERROR(VLOOKUP(Tabela3[[#This Row],[Disciplina]],q2015_3[],3,0),"_")</f>
        <v>0</v>
      </c>
      <c r="S16" s="4" t="str">
        <f>IFERROR(VLOOKUP(Tabela3[[#This Row],[Disciplina]],q2015_3[],4,0),"_")</f>
        <v>Alberto José Arab Olavarrieta</v>
      </c>
      <c r="T16" t="str">
        <f>IFERROR(VLOOKUP(Tabela3[[#This Row],[Disciplina]],q2015_2[],2,0),"_")</f>
        <v>_</v>
      </c>
      <c r="U16" t="str">
        <f>IFERROR(VLOOKUP(Tabela3[[#This Row],[Disciplina]],q2015_2[],3,0),"_")</f>
        <v>_</v>
      </c>
      <c r="V16" s="3" t="str">
        <f>IFERROR(VLOOKUP(Tabela3[[#This Row],[Disciplina]],q2015_2[],4,0),"_")</f>
        <v>_</v>
      </c>
      <c r="W16" t="str">
        <f>IFERROR(VLOOKUP(Tabela3[[#This Row],[Disciplina]],q2015_1[],2,0),"_")</f>
        <v>_</v>
      </c>
      <c r="X16" t="str">
        <f>IFERROR(VLOOKUP(Tabela3[[#This Row],[Disciplina]],q2015_1[],3,0),"_")</f>
        <v>_</v>
      </c>
      <c r="Y16" t="str">
        <f>IFERROR(VLOOKUP(Tabela3[[#This Row],[Disciplina]],q2015_1[],4,0),"_")</f>
        <v>_</v>
      </c>
    </row>
    <row r="17" spans="1:25" x14ac:dyDescent="0.25">
      <c r="A17" s="3" t="s">
        <v>300</v>
      </c>
      <c r="B17" t="str">
        <f>IFERROR(VLOOKUP(Tabela3[[#This Row],[Disciplina]],Tabela10[],2,0),"-")</f>
        <v>-</v>
      </c>
      <c r="C17" s="3" t="str">
        <f>IFERROR(VLOOKUP(Tabela3[[#This Row],[Disciplina]],Tabela10[],3,0),"-")</f>
        <v>-</v>
      </c>
      <c r="D17" s="10" t="str">
        <f>IFERROR(VLOOKUP(Tabela3[[#This Row],[Disciplina]],Tabela9[],2,0),"-")</f>
        <v>-</v>
      </c>
      <c r="E17" s="3" t="str">
        <f>IFERROR(VLOOKUP(Tabela3[[#This Row],[Disciplina]],Tabela9[],3,0),"-")</f>
        <v>-</v>
      </c>
      <c r="F17" s="10" t="str">
        <f>IFERROR(VLOOKUP(Tabela3[[#This Row],[Disciplina]],Tabela8[],2,0),"-")</f>
        <v>-</v>
      </c>
      <c r="G17" s="3" t="str">
        <f>IFERROR(VLOOKUP(Tabela3[[#This Row],[Disciplina]],Tabela8[],3,0),"-")</f>
        <v>-</v>
      </c>
      <c r="H17" s="2" t="str">
        <f>IFERROR(VLOOKUP(Tabela3[[#This Row],[Disciplina]],q2016_3[],2,0),"_")</f>
        <v>_</v>
      </c>
      <c r="I17" s="2" t="str">
        <f>IFERROR(VLOOKUP(Tabela3[[#This Row],[Disciplina]],q2016_3[],3,0),"-")</f>
        <v>-</v>
      </c>
      <c r="J17" s="5" t="str">
        <f>IFERROR(VLOOKUP(Tabela3[[#This Row],[Disciplina]],q2016_3[],4,0),"-")</f>
        <v>-</v>
      </c>
      <c r="K17" s="2" t="str">
        <f>IFERROR(VLOOKUP(Tabela3[[#This Row],[Disciplina]],q2016_2[],2,0),"_")</f>
        <v>_</v>
      </c>
      <c r="L17" s="2" t="str">
        <f>IFERROR(VLOOKUP(Tabela3[[#This Row],[Disciplina]],q2016_2[],3,0),"-")</f>
        <v>-</v>
      </c>
      <c r="M17" s="5" t="str">
        <f>IFERROR(VLOOKUP(Tabela3[[#This Row],[Disciplina]],q2016_2[],4,0),"-")</f>
        <v>-</v>
      </c>
      <c r="N17">
        <f>IFERROR(VLOOKUP(Tabela3[[#This Row],[Disciplina]],q2016_1[],2,0),"_")</f>
        <v>1</v>
      </c>
      <c r="O17">
        <f>IFERROR(VLOOKUP(Tabela3[[#This Row],[Disciplina]],q2016_1[],3,0),"-")</f>
        <v>0</v>
      </c>
      <c r="P17" s="4" t="str">
        <f>IFERROR(VLOOKUP(Tabela3[[#This Row],[Disciplina]],q2016_1[],4,0),"-")</f>
        <v>Vanessa Kruth Verdade</v>
      </c>
      <c r="Q17" t="str">
        <f>IFERROR(VLOOKUP(Tabela3[[#This Row],[Disciplina]],q2015_3[],2,0),"_")</f>
        <v>_</v>
      </c>
      <c r="R17" t="str">
        <f>IFERROR(VLOOKUP(Tabela3[[#This Row],[Disciplina]],q2015_3[],3,0),"_")</f>
        <v>_</v>
      </c>
      <c r="S17" s="4" t="str">
        <f>IFERROR(VLOOKUP(Tabela3[[#This Row],[Disciplina]],q2015_3[],4,0),"_")</f>
        <v>_</v>
      </c>
      <c r="T17" t="str">
        <f>IFERROR(VLOOKUP(Tabela3[[#This Row],[Disciplina]],q2015_2[],2,0),"_")</f>
        <v>_</v>
      </c>
      <c r="U17" t="str">
        <f>IFERROR(VLOOKUP(Tabela3[[#This Row],[Disciplina]],q2015_2[],3,0),"_")</f>
        <v>_</v>
      </c>
      <c r="V17" s="3" t="str">
        <f>IFERROR(VLOOKUP(Tabela3[[#This Row],[Disciplina]],q2015_2[],4,0),"_")</f>
        <v>_</v>
      </c>
      <c r="W17">
        <f>IFERROR(VLOOKUP(Tabela3[[#This Row],[Disciplina]],q2015_1[],2,0),"_")</f>
        <v>2</v>
      </c>
      <c r="X17">
        <f>IFERROR(VLOOKUP(Tabela3[[#This Row],[Disciplina]],q2015_1[],3,0),"_")</f>
        <v>0</v>
      </c>
      <c r="Y17" t="str">
        <f>IFERROR(VLOOKUP(Tabela3[[#This Row],[Disciplina]],q2015_1[],4,0),"_")</f>
        <v>FERNANDO GIBRAN</v>
      </c>
    </row>
    <row r="18" spans="1:25" x14ac:dyDescent="0.25">
      <c r="A18" s="3" t="s">
        <v>16</v>
      </c>
      <c r="B18">
        <f>IFERROR(VLOOKUP(Tabela3[[#This Row],[Disciplina]],Tabela10[],2,0),"-")</f>
        <v>0</v>
      </c>
      <c r="C18" s="3" t="str">
        <f>IFERROR(VLOOKUP(Tabela3[[#This Row],[Disciplina]],Tabela10[],3,0),"-")</f>
        <v>Arnaldo Rodrigues Dos Santos Júnior</v>
      </c>
      <c r="D18" s="10" t="str">
        <f>IFERROR(VLOOKUP(Tabela3[[#This Row],[Disciplina]],Tabela9[],2,0),"-")</f>
        <v>-</v>
      </c>
      <c r="E18" s="3" t="str">
        <f>IFERROR(VLOOKUP(Tabela3[[#This Row],[Disciplina]],Tabela9[],3,0),"-")</f>
        <v>-</v>
      </c>
      <c r="F18" s="10" t="str">
        <f>IFERROR(VLOOKUP(Tabela3[[#This Row],[Disciplina]],Tabela8[],2,0),"-")</f>
        <v>-</v>
      </c>
      <c r="G18" s="3" t="str">
        <f>IFERROR(VLOOKUP(Tabela3[[#This Row],[Disciplina]],Tabela8[],3,0),"-")</f>
        <v>-</v>
      </c>
      <c r="H18">
        <f>IFERROR(VLOOKUP(Tabela3[[#This Row],[Disciplina]],q2016_3[],2,0),"_")</f>
        <v>2</v>
      </c>
      <c r="I18">
        <f>IFERROR(VLOOKUP(Tabela3[[#This Row],[Disciplina]],q2016_3[],3,0),"-")</f>
        <v>0</v>
      </c>
      <c r="J18" s="4" t="str">
        <f>IFERROR(VLOOKUP(Tabela3[[#This Row],[Disciplina]],q2016_3[],4,0),"-")</f>
        <v>Renata Simões</v>
      </c>
      <c r="K18" t="str">
        <f>IFERROR(VLOOKUP(Tabela3[[#This Row],[Disciplina]],q2016_2[],2,0),"_")</f>
        <v>_</v>
      </c>
      <c r="L18" t="str">
        <f>IFERROR(VLOOKUP(Tabela3[[#This Row],[Disciplina]],q2016_2[],3,0),"-")</f>
        <v>-</v>
      </c>
      <c r="M18" s="4" t="str">
        <f>IFERROR(VLOOKUP(Tabela3[[#This Row],[Disciplina]],q2016_2[],4,0),"-")</f>
        <v>-</v>
      </c>
      <c r="N18">
        <f>IFERROR(VLOOKUP(Tabela3[[#This Row],[Disciplina]],q2016_1[],2,0),"_")</f>
        <v>2</v>
      </c>
      <c r="O18">
        <f>IFERROR(VLOOKUP(Tabela3[[#This Row],[Disciplina]],q2016_1[],3,0),"-")</f>
        <v>0</v>
      </c>
      <c r="P18" s="4">
        <f>IFERROR(VLOOKUP(Tabela3[[#This Row],[Disciplina]],q2016_1[],4,0),"-")</f>
        <v>0</v>
      </c>
      <c r="Q18">
        <f>IFERROR(VLOOKUP(Tabela3[[#This Row],[Disciplina]],q2015_3[],2,0),"_")</f>
        <v>3</v>
      </c>
      <c r="R18">
        <f>IFERROR(VLOOKUP(Tabela3[[#This Row],[Disciplina]],q2015_3[],3,0),"_")</f>
        <v>0</v>
      </c>
      <c r="S18" s="4" t="str">
        <f>IFERROR(VLOOKUP(Tabela3[[#This Row],[Disciplina]],q2015_3[],4,0),"_")</f>
        <v>Renata Simões</v>
      </c>
      <c r="T18" t="str">
        <f>IFERROR(VLOOKUP(Tabela3[[#This Row],[Disciplina]],q2015_2[],2,0),"_")</f>
        <v>_</v>
      </c>
      <c r="U18" t="str">
        <f>IFERROR(VLOOKUP(Tabela3[[#This Row],[Disciplina]],q2015_2[],3,0),"_")</f>
        <v>_</v>
      </c>
      <c r="V18" s="3" t="str">
        <f>IFERROR(VLOOKUP(Tabela3[[#This Row],[Disciplina]],q2015_2[],4,0),"_")</f>
        <v>_</v>
      </c>
      <c r="W18" t="str">
        <f>IFERROR(VLOOKUP(Tabela3[[#This Row],[Disciplina]],q2015_1[],2,0),"_")</f>
        <v>_</v>
      </c>
      <c r="X18" t="str">
        <f>IFERROR(VLOOKUP(Tabela3[[#This Row],[Disciplina]],q2015_1[],3,0),"_")</f>
        <v>_</v>
      </c>
      <c r="Y18" t="str">
        <f>IFERROR(VLOOKUP(Tabela3[[#This Row],[Disciplina]],q2015_1[],4,0),"_")</f>
        <v>_</v>
      </c>
    </row>
    <row r="19" spans="1:25" x14ac:dyDescent="0.25">
      <c r="A19" s="3" t="s">
        <v>707</v>
      </c>
      <c r="B19">
        <f>IFERROR(VLOOKUP(Tabela3[[#This Row],[Disciplina]],Tabela10[],2,0),"-")</f>
        <v>0</v>
      </c>
      <c r="C19" s="3" t="str">
        <f>IFERROR(VLOOKUP(Tabela3[[#This Row],[Disciplina]],Tabela10[],3,0),"-")</f>
        <v>Renata Simões</v>
      </c>
      <c r="D19" t="str">
        <f>IFERROR(VLOOKUP(Tabela3[[#This Row],[Disciplina]],Tabela9[],2,0),"-")</f>
        <v>-</v>
      </c>
      <c r="E19" s="7" t="str">
        <f>IFERROR(VLOOKUP(Tabela3[[#This Row],[Disciplina]],Tabela9[],3,0),"-")</f>
        <v>-</v>
      </c>
      <c r="F19" s="2" t="str">
        <f>IFERROR(VLOOKUP(Tabela3[[#This Row],[Disciplina]],Tabela8[],2,0),"-")</f>
        <v>-</v>
      </c>
      <c r="G19" s="7" t="str">
        <f>IFERROR(VLOOKUP(Tabela3[[#This Row],[Disciplina]],Tabela8[],3,0),"-")</f>
        <v>-</v>
      </c>
      <c r="H19" s="2" t="str">
        <f>IFERROR(VLOOKUP(Tabela3[[#This Row],[Disciplina]],q2016_3[],2,0),"_")</f>
        <v>_</v>
      </c>
      <c r="I19" s="2" t="str">
        <f>IFERROR(VLOOKUP(Tabela3[[#This Row],[Disciplina]],q2016_3[],3,0),"-")</f>
        <v>-</v>
      </c>
      <c r="J19" s="5" t="str">
        <f>IFERROR(VLOOKUP(Tabela3[[#This Row],[Disciplina]],q2016_3[],4,0),"-")</f>
        <v>-</v>
      </c>
      <c r="K19" s="2" t="str">
        <f>IFERROR(VLOOKUP(Tabela3[[#This Row],[Disciplina]],q2016_2[],2,0),"_")</f>
        <v>_</v>
      </c>
      <c r="L19" s="2" t="str">
        <f>IFERROR(VLOOKUP(Tabela3[[#This Row],[Disciplina]],q2016_2[],3,0),"-")</f>
        <v>-</v>
      </c>
      <c r="M19" s="5" t="str">
        <f>IFERROR(VLOOKUP(Tabela3[[#This Row],[Disciplina]],q2016_2[],4,0),"-")</f>
        <v>-</v>
      </c>
      <c r="N19" s="8" t="str">
        <f>IFERROR(VLOOKUP(Tabela3[[#This Row],[Disciplina]],q2016_1[],2,0),"_")</f>
        <v>_</v>
      </c>
      <c r="O19" s="2" t="str">
        <f>IFERROR(VLOOKUP(Tabela3[[#This Row],[Disciplina]],q2016_1[],3,0),"-")</f>
        <v>-</v>
      </c>
      <c r="P19" s="5" t="str">
        <f>IFERROR(VLOOKUP(Tabela3[[#This Row],[Disciplina]],q2016_1[],4,0),"-")</f>
        <v>-</v>
      </c>
      <c r="Q19" s="2" t="str">
        <f>IFERROR(VLOOKUP(Tabela3[[#This Row],[Disciplina]],q2015_3[],2,0),"_")</f>
        <v>_</v>
      </c>
      <c r="R19" s="2" t="str">
        <f>IFERROR(VLOOKUP(Tabela3[[#This Row],[Disciplina]],q2015_3[],3,0),"_")</f>
        <v>_</v>
      </c>
      <c r="S19" s="5" t="str">
        <f>IFERROR(VLOOKUP(Tabela3[[#This Row],[Disciplina]],q2015_3[],4,0),"_")</f>
        <v>_</v>
      </c>
      <c r="T19" s="8" t="str">
        <f>IFERROR(VLOOKUP(Tabela3[[#This Row],[Disciplina]],q2015_2[],2,0),"_")</f>
        <v>_</v>
      </c>
      <c r="U19" s="2" t="str">
        <f>IFERROR(VLOOKUP(Tabela3[[#This Row],[Disciplina]],q2015_2[],3,0),"_")</f>
        <v>_</v>
      </c>
      <c r="V19" s="7" t="str">
        <f>IFERROR(VLOOKUP(Tabela3[[#This Row],[Disciplina]],q2015_2[],4,0),"_")</f>
        <v>_</v>
      </c>
      <c r="W19" s="2" t="str">
        <f>IFERROR(VLOOKUP(Tabela3[[#This Row],[Disciplina]],q2015_1[],2,0),"_")</f>
        <v>_</v>
      </c>
      <c r="X19" s="2" t="str">
        <f>IFERROR(VLOOKUP(Tabela3[[#This Row],[Disciplina]],q2015_1[],3,0),"_")</f>
        <v>_</v>
      </c>
      <c r="Y19" s="2" t="str">
        <f>IFERROR(VLOOKUP(Tabela3[[#This Row],[Disciplina]],q2015_1[],4,0),"_")</f>
        <v>_</v>
      </c>
    </row>
    <row r="20" spans="1:25" x14ac:dyDescent="0.25">
      <c r="A20" s="3" t="s">
        <v>18</v>
      </c>
      <c r="B20" t="str">
        <f>IFERROR(VLOOKUP(Tabela3[[#This Row],[Disciplina]],Tabela10[],2,0),"-")</f>
        <v>-</v>
      </c>
      <c r="C20" s="3" t="str">
        <f>IFERROR(VLOOKUP(Tabela3[[#This Row],[Disciplina]],Tabela10[],3,0),"-")</f>
        <v>-</v>
      </c>
      <c r="D20" s="10">
        <f>IFERROR(VLOOKUP(Tabela3[[#This Row],[Disciplina]],Tabela9[],2,0),"-")</f>
        <v>0</v>
      </c>
      <c r="E20" s="3" t="str">
        <f>IFERROR(VLOOKUP(Tabela3[[#This Row],[Disciplina]],Tabela9[],3,0),"-")</f>
        <v>LUCIANO PUZER</v>
      </c>
      <c r="F20" s="10" t="str">
        <f>IFERROR(VLOOKUP(Tabela3[[#This Row],[Disciplina]],Tabela8[],2,0),"-")</f>
        <v>-</v>
      </c>
      <c r="G20" s="3" t="str">
        <f>IFERROR(VLOOKUP(Tabela3[[#This Row],[Disciplina]],Tabela8[],3,0),"-")</f>
        <v>-</v>
      </c>
      <c r="H20">
        <f>IFERROR(VLOOKUP(Tabela3[[#This Row],[Disciplina]],q2016_3[],2,0),"_")</f>
        <v>2</v>
      </c>
      <c r="I20">
        <f>IFERROR(VLOOKUP(Tabela3[[#This Row],[Disciplina]],q2016_3[],3,0),"-")</f>
        <v>0</v>
      </c>
      <c r="J20" s="4" t="str">
        <f>IFERROR(VLOOKUP(Tabela3[[#This Row],[Disciplina]],q2016_3[],4,0),"-")</f>
        <v>Alexandre Zatkovskis Carvalho</v>
      </c>
      <c r="K20">
        <f>IFERROR(VLOOKUP(Tabela3[[#This Row],[Disciplina]],q2016_2[],2,0),"_")</f>
        <v>2</v>
      </c>
      <c r="L20">
        <f>IFERROR(VLOOKUP(Tabela3[[#This Row],[Disciplina]],q2016_2[],3,0),"-")</f>
        <v>0</v>
      </c>
      <c r="M20" s="4" t="str">
        <f>IFERROR(VLOOKUP(Tabela3[[#This Row],[Disciplina]],q2016_2[],4,0),"-")</f>
        <v>Marcelo Augusto Christoffolete</v>
      </c>
      <c r="N20" t="str">
        <f>IFERROR(VLOOKUP(Tabela3[[#This Row],[Disciplina]],q2016_1[],2,0),"_")</f>
        <v>_</v>
      </c>
      <c r="O20" t="str">
        <f>IFERROR(VLOOKUP(Tabela3[[#This Row],[Disciplina]],q2016_1[],3,0),"-")</f>
        <v>-</v>
      </c>
      <c r="P20" s="4" t="str">
        <f>IFERROR(VLOOKUP(Tabela3[[#This Row],[Disciplina]],q2016_1[],4,0),"-")</f>
        <v>-</v>
      </c>
      <c r="Q20">
        <f>IFERROR(VLOOKUP(Tabela3[[#This Row],[Disciplina]],q2015_3[],2,0),"_")</f>
        <v>1</v>
      </c>
      <c r="R20">
        <f>IFERROR(VLOOKUP(Tabela3[[#This Row],[Disciplina]],q2015_3[],3,0),"_")</f>
        <v>0</v>
      </c>
      <c r="S20" s="4" t="str">
        <f>IFERROR(VLOOKUP(Tabela3[[#This Row],[Disciplina]],q2015_3[],4,0),"_")</f>
        <v>Alexandre Zatkovskis Carvalho</v>
      </c>
      <c r="T20">
        <f>IFERROR(VLOOKUP(Tabela3[[#This Row],[Disciplina]],q2015_2[],2,0),"_")</f>
        <v>0</v>
      </c>
      <c r="U20">
        <f>IFERROR(VLOOKUP(Tabela3[[#This Row],[Disciplina]],q2015_2[],3,0),"_")</f>
        <v>0</v>
      </c>
      <c r="V20" s="3" t="str">
        <f>IFERROR(VLOOKUP(Tabela3[[#This Row],[Disciplina]],q2015_2[],4,0),"_")</f>
        <v>Luiz Roberto Nunes</v>
      </c>
      <c r="W20" t="str">
        <f>IFERROR(VLOOKUP(Tabela3[[#This Row],[Disciplina]],q2015_1[],2,0),"_")</f>
        <v>_</v>
      </c>
      <c r="X20" t="str">
        <f>IFERROR(VLOOKUP(Tabela3[[#This Row],[Disciplina]],q2015_1[],3,0),"_")</f>
        <v>_</v>
      </c>
      <c r="Y20" t="str">
        <f>IFERROR(VLOOKUP(Tabela3[[#This Row],[Disciplina]],q2015_1[],4,0),"_")</f>
        <v>_</v>
      </c>
    </row>
    <row r="21" spans="1:25" x14ac:dyDescent="0.25">
      <c r="A21" s="3" t="s">
        <v>708</v>
      </c>
      <c r="B21">
        <f>IFERROR(VLOOKUP(Tabela3[[#This Row],[Disciplina]],Tabela10[],2,0),"-")</f>
        <v>0</v>
      </c>
      <c r="C21" s="3" t="str">
        <f>IFERROR(VLOOKUP(Tabela3[[#This Row],[Disciplina]],Tabela10[],3,0),"-")</f>
        <v>Anselmo Nogueira</v>
      </c>
      <c r="D21" t="str">
        <f>IFERROR(VLOOKUP(Tabela3[[#This Row],[Disciplina]],Tabela9[],2,0),"-")</f>
        <v>-</v>
      </c>
      <c r="E21" s="7" t="str">
        <f>IFERROR(VLOOKUP(Tabela3[[#This Row],[Disciplina]],Tabela9[],3,0),"-")</f>
        <v>-</v>
      </c>
      <c r="F21" s="2" t="str">
        <f>IFERROR(VLOOKUP(Tabela3[[#This Row],[Disciplina]],Tabela8[],2,0),"-")</f>
        <v>-</v>
      </c>
      <c r="G21" s="7" t="str">
        <f>IFERROR(VLOOKUP(Tabela3[[#This Row],[Disciplina]],Tabela8[],3,0),"-")</f>
        <v>-</v>
      </c>
      <c r="H21" s="2" t="str">
        <f>IFERROR(VLOOKUP(Tabela3[[#This Row],[Disciplina]],q2016_3[],2,0),"_")</f>
        <v>_</v>
      </c>
      <c r="I21" s="2" t="str">
        <f>IFERROR(VLOOKUP(Tabela3[[#This Row],[Disciplina]],q2016_3[],3,0),"-")</f>
        <v>-</v>
      </c>
      <c r="J21" s="5" t="str">
        <f>IFERROR(VLOOKUP(Tabela3[[#This Row],[Disciplina]],q2016_3[],4,0),"-")</f>
        <v>-</v>
      </c>
      <c r="K21" s="2" t="str">
        <f>IFERROR(VLOOKUP(Tabela3[[#This Row],[Disciplina]],q2016_2[],2,0),"_")</f>
        <v>_</v>
      </c>
      <c r="L21" s="2" t="str">
        <f>IFERROR(VLOOKUP(Tabela3[[#This Row],[Disciplina]],q2016_2[],3,0),"-")</f>
        <v>-</v>
      </c>
      <c r="M21" s="5" t="str">
        <f>IFERROR(VLOOKUP(Tabela3[[#This Row],[Disciplina]],q2016_2[],4,0),"-")</f>
        <v>-</v>
      </c>
      <c r="N21" s="8" t="str">
        <f>IFERROR(VLOOKUP(Tabela3[[#This Row],[Disciplina]],q2016_1[],2,0),"_")</f>
        <v>_</v>
      </c>
      <c r="O21" s="2" t="str">
        <f>IFERROR(VLOOKUP(Tabela3[[#This Row],[Disciplina]],q2016_1[],3,0),"-")</f>
        <v>-</v>
      </c>
      <c r="P21" s="5" t="str">
        <f>IFERROR(VLOOKUP(Tabela3[[#This Row],[Disciplina]],q2016_1[],4,0),"-")</f>
        <v>-</v>
      </c>
      <c r="Q21" s="2" t="str">
        <f>IFERROR(VLOOKUP(Tabela3[[#This Row],[Disciplina]],q2015_3[],2,0),"_")</f>
        <v>_</v>
      </c>
      <c r="R21" s="2" t="str">
        <f>IFERROR(VLOOKUP(Tabela3[[#This Row],[Disciplina]],q2015_3[],3,0),"_")</f>
        <v>_</v>
      </c>
      <c r="S21" s="5" t="str">
        <f>IFERROR(VLOOKUP(Tabela3[[#This Row],[Disciplina]],q2015_3[],4,0),"_")</f>
        <v>_</v>
      </c>
      <c r="T21" s="8" t="str">
        <f>IFERROR(VLOOKUP(Tabela3[[#This Row],[Disciplina]],q2015_2[],2,0),"_")</f>
        <v>_</v>
      </c>
      <c r="U21" s="2" t="str">
        <f>IFERROR(VLOOKUP(Tabela3[[#This Row],[Disciplina]],q2015_2[],3,0),"_")</f>
        <v>_</v>
      </c>
      <c r="V21" s="7" t="str">
        <f>IFERROR(VLOOKUP(Tabela3[[#This Row],[Disciplina]],q2015_2[],4,0),"_")</f>
        <v>_</v>
      </c>
      <c r="W21" s="2" t="str">
        <f>IFERROR(VLOOKUP(Tabela3[[#This Row],[Disciplina]],q2015_1[],2,0),"_")</f>
        <v>_</v>
      </c>
      <c r="X21" s="2" t="str">
        <f>IFERROR(VLOOKUP(Tabela3[[#This Row],[Disciplina]],q2015_1[],3,0),"_")</f>
        <v>_</v>
      </c>
      <c r="Y21" s="2" t="str">
        <f>IFERROR(VLOOKUP(Tabela3[[#This Row],[Disciplina]],q2015_1[],4,0),"_")</f>
        <v>_</v>
      </c>
    </row>
    <row r="22" spans="1:25" x14ac:dyDescent="0.25">
      <c r="A22" s="3" t="s">
        <v>177</v>
      </c>
      <c r="B22" t="str">
        <f>IFERROR(VLOOKUP(Tabela3[[#This Row],[Disciplina]],Tabela10[],2,0),"-")</f>
        <v>-</v>
      </c>
      <c r="C22" s="3" t="str">
        <f>IFERROR(VLOOKUP(Tabela3[[#This Row],[Disciplina]],Tabela10[],3,0),"-")</f>
        <v>-</v>
      </c>
      <c r="D22" s="10" t="str">
        <f>IFERROR(VLOOKUP(Tabela3[[#This Row],[Disciplina]],Tabela9[],2,0),"-")</f>
        <v>-</v>
      </c>
      <c r="E22" s="3" t="str">
        <f>IFERROR(VLOOKUP(Tabela3[[#This Row],[Disciplina]],Tabela9[],3,0),"-")</f>
        <v>-</v>
      </c>
      <c r="F22" s="10" t="str">
        <f>IFERROR(VLOOKUP(Tabela3[[#This Row],[Disciplina]],Tabela8[],2,0),"-")</f>
        <v>-</v>
      </c>
      <c r="G22" s="3" t="str">
        <f>IFERROR(VLOOKUP(Tabela3[[#This Row],[Disciplina]],Tabela8[],3,0),"-")</f>
        <v>-</v>
      </c>
      <c r="H22" s="2" t="str">
        <f>IFERROR(VLOOKUP(Tabela3[[#This Row],[Disciplina]],q2016_3[],2,0),"_")</f>
        <v>_</v>
      </c>
      <c r="I22" s="2" t="str">
        <f>IFERROR(VLOOKUP(Tabela3[[#This Row],[Disciplina]],q2016_3[],3,0),"-")</f>
        <v>-</v>
      </c>
      <c r="J22" s="5" t="str">
        <f>IFERROR(VLOOKUP(Tabela3[[#This Row],[Disciplina]],q2016_3[],4,0),"-")</f>
        <v>-</v>
      </c>
      <c r="K22">
        <f>IFERROR(VLOOKUP(Tabela3[[#This Row],[Disciplina]],q2016_2[],2,0),"_")</f>
        <v>1</v>
      </c>
      <c r="L22">
        <f>IFERROR(VLOOKUP(Tabela3[[#This Row],[Disciplina]],q2016_2[],3,0),"-")</f>
        <v>0</v>
      </c>
      <c r="M22" s="4" t="str">
        <f>IFERROR(VLOOKUP(Tabela3[[#This Row],[Disciplina]],q2016_2[],4,0),"-")</f>
        <v>Natalia Pirani Ghilardi Lopes</v>
      </c>
      <c r="N22" t="str">
        <f>IFERROR(VLOOKUP(Tabela3[[#This Row],[Disciplina]],q2016_1[],2,0),"_")</f>
        <v>_</v>
      </c>
      <c r="O22" t="str">
        <f>IFERROR(VLOOKUP(Tabela3[[#This Row],[Disciplina]],q2016_1[],3,0),"-")</f>
        <v>-</v>
      </c>
      <c r="P22" s="4" t="str">
        <f>IFERROR(VLOOKUP(Tabela3[[#This Row],[Disciplina]],q2016_1[],4,0),"-")</f>
        <v>-</v>
      </c>
      <c r="Q22" t="str">
        <f>IFERROR(VLOOKUP(Tabela3[[#This Row],[Disciplina]],q2015_3[],2,0),"_")</f>
        <v>_</v>
      </c>
      <c r="R22" t="str">
        <f>IFERROR(VLOOKUP(Tabela3[[#This Row],[Disciplina]],q2015_3[],3,0),"_")</f>
        <v>_</v>
      </c>
      <c r="S22" s="4" t="str">
        <f>IFERROR(VLOOKUP(Tabela3[[#This Row],[Disciplina]],q2015_3[],4,0),"_")</f>
        <v>_</v>
      </c>
      <c r="T22" t="str">
        <f>IFERROR(VLOOKUP(Tabela3[[#This Row],[Disciplina]],q2015_2[],2,0),"_")</f>
        <v>_</v>
      </c>
      <c r="U22" t="str">
        <f>IFERROR(VLOOKUP(Tabela3[[#This Row],[Disciplina]],q2015_2[],3,0),"_")</f>
        <v>_</v>
      </c>
      <c r="V22" s="3" t="str">
        <f>IFERROR(VLOOKUP(Tabela3[[#This Row],[Disciplina]],q2015_2[],4,0),"_")</f>
        <v>_</v>
      </c>
      <c r="W22" t="str">
        <f>IFERROR(VLOOKUP(Tabela3[[#This Row],[Disciplina]],q2015_1[],2,0),"_")</f>
        <v>_</v>
      </c>
      <c r="X22" t="str">
        <f>IFERROR(VLOOKUP(Tabela3[[#This Row],[Disciplina]],q2015_1[],3,0),"_")</f>
        <v>_</v>
      </c>
      <c r="Y22" t="str">
        <f>IFERROR(VLOOKUP(Tabela3[[#This Row],[Disciplina]],q2015_1[],4,0),"_")</f>
        <v>_</v>
      </c>
    </row>
    <row r="23" spans="1:25" x14ac:dyDescent="0.25">
      <c r="A23" s="3" t="s">
        <v>488</v>
      </c>
      <c r="B23" t="str">
        <f>IFERROR(VLOOKUP(Tabela3[[#This Row],[Disciplina]],Tabela10[],2,0),"-")</f>
        <v>-</v>
      </c>
      <c r="C23" s="3" t="str">
        <f>IFERROR(VLOOKUP(Tabela3[[#This Row],[Disciplina]],Tabela10[],3,0),"-")</f>
        <v>-</v>
      </c>
      <c r="D23" s="10" t="str">
        <f>IFERROR(VLOOKUP(Tabela3[[#This Row],[Disciplina]],Tabela9[],2,0),"-")</f>
        <v>-</v>
      </c>
      <c r="E23" s="3" t="str">
        <f>IFERROR(VLOOKUP(Tabela3[[#This Row],[Disciplina]],Tabela9[],3,0),"-")</f>
        <v>-</v>
      </c>
      <c r="F23" s="10" t="str">
        <f>IFERROR(VLOOKUP(Tabela3[[#This Row],[Disciplina]],Tabela8[],2,0),"-")</f>
        <v>-</v>
      </c>
      <c r="G23" s="3" t="str">
        <f>IFERROR(VLOOKUP(Tabela3[[#This Row],[Disciplina]],Tabela8[],3,0),"-")</f>
        <v>-</v>
      </c>
      <c r="H23" s="2" t="str">
        <f>IFERROR(VLOOKUP(Tabela3[[#This Row],[Disciplina]],q2016_3[],2,0),"_")</f>
        <v>_</v>
      </c>
      <c r="I23" s="2" t="str">
        <f>IFERROR(VLOOKUP(Tabela3[[#This Row],[Disciplina]],q2016_3[],3,0),"-")</f>
        <v>-</v>
      </c>
      <c r="J23" s="5" t="str">
        <f>IFERROR(VLOOKUP(Tabela3[[#This Row],[Disciplina]],q2016_3[],4,0),"-")</f>
        <v>-</v>
      </c>
      <c r="K23" s="2" t="str">
        <f>IFERROR(VLOOKUP(Tabela3[[#This Row],[Disciplina]],q2016_2[],2,0),"_")</f>
        <v>_</v>
      </c>
      <c r="L23" s="2" t="str">
        <f>IFERROR(VLOOKUP(Tabela3[[#This Row],[Disciplina]],q2016_2[],3,0),"-")</f>
        <v>-</v>
      </c>
      <c r="M23" s="5" t="str">
        <f>IFERROR(VLOOKUP(Tabela3[[#This Row],[Disciplina]],q2016_2[],4,0),"-")</f>
        <v>-</v>
      </c>
      <c r="N23" s="8" t="str">
        <f>IFERROR(VLOOKUP(Tabela3[[#This Row],[Disciplina]],q2016_1[],2,0),"_")</f>
        <v>_</v>
      </c>
      <c r="O23" s="2" t="str">
        <f>IFERROR(VLOOKUP(Tabela3[[#This Row],[Disciplina]],q2016_1[],3,0),"-")</f>
        <v>-</v>
      </c>
      <c r="P23" s="5" t="str">
        <f>IFERROR(VLOOKUP(Tabela3[[#This Row],[Disciplina]],q2016_1[],4,0),"-")</f>
        <v>-</v>
      </c>
      <c r="Q23" s="2" t="str">
        <f>IFERROR(VLOOKUP(Tabela3[[#This Row],[Disciplina]],q2015_3[],2,0),"_")</f>
        <v>_</v>
      </c>
      <c r="R23" s="2" t="str">
        <f>IFERROR(VLOOKUP(Tabela3[[#This Row],[Disciplina]],q2015_3[],3,0),"_")</f>
        <v>_</v>
      </c>
      <c r="S23" s="5" t="str">
        <f>IFERROR(VLOOKUP(Tabela3[[#This Row],[Disciplina]],q2015_3[],4,0),"_")</f>
        <v>_</v>
      </c>
      <c r="T23" s="8">
        <f>IFERROR(VLOOKUP(Tabela3[[#This Row],[Disciplina]],q2015_2[],2,0),"_")</f>
        <v>0</v>
      </c>
      <c r="U23" s="2">
        <f>IFERROR(VLOOKUP(Tabela3[[#This Row],[Disciplina]],q2015_2[],3,0),"_")</f>
        <v>0</v>
      </c>
      <c r="V23" s="7" t="str">
        <f>IFERROR(VLOOKUP(Tabela3[[#This Row],[Disciplina]],q2015_2[],4,0),"_")</f>
        <v>Andréa Onofre de Araújo</v>
      </c>
      <c r="W23" s="2" t="str">
        <f>IFERROR(VLOOKUP(Tabela3[[#This Row],[Disciplina]],q2015_1[],2,0),"_")</f>
        <v>_</v>
      </c>
      <c r="X23" s="2" t="str">
        <f>IFERROR(VLOOKUP(Tabela3[[#This Row],[Disciplina]],q2015_1[],3,0),"_")</f>
        <v>_</v>
      </c>
      <c r="Y23" s="2" t="str">
        <f>IFERROR(VLOOKUP(Tabela3[[#This Row],[Disciplina]],q2015_1[],4,0),"_")</f>
        <v>_</v>
      </c>
    </row>
    <row r="24" spans="1:25" x14ac:dyDescent="0.25">
      <c r="A24" s="3" t="s">
        <v>396</v>
      </c>
      <c r="B24" t="str">
        <f>IFERROR(VLOOKUP(Tabela3[[#This Row],[Disciplina]],Tabela10[],2,0),"-")</f>
        <v>-</v>
      </c>
      <c r="C24" s="3" t="str">
        <f>IFERROR(VLOOKUP(Tabela3[[#This Row],[Disciplina]],Tabela10[],3,0),"-")</f>
        <v>-</v>
      </c>
      <c r="D24" s="10" t="str">
        <f>IFERROR(VLOOKUP(Tabela3[[#This Row],[Disciplina]],Tabela9[],2,0),"-")</f>
        <v>-</v>
      </c>
      <c r="E24" s="3" t="str">
        <f>IFERROR(VLOOKUP(Tabela3[[#This Row],[Disciplina]],Tabela9[],3,0),"-")</f>
        <v>-</v>
      </c>
      <c r="F24" s="10" t="str">
        <f>IFERROR(VLOOKUP(Tabela3[[#This Row],[Disciplina]],Tabela8[],2,0),"-")</f>
        <v>-</v>
      </c>
      <c r="G24" s="3" t="str">
        <f>IFERROR(VLOOKUP(Tabela3[[#This Row],[Disciplina]],Tabela8[],3,0),"-")</f>
        <v>-</v>
      </c>
      <c r="H24" s="2" t="str">
        <f>IFERROR(VLOOKUP(Tabela3[[#This Row],[Disciplina]],q2016_3[],2,0),"_")</f>
        <v>_</v>
      </c>
      <c r="I24" s="2" t="str">
        <f>IFERROR(VLOOKUP(Tabela3[[#This Row],[Disciplina]],q2016_3[],3,0),"-")</f>
        <v>-</v>
      </c>
      <c r="J24" s="5" t="str">
        <f>IFERROR(VLOOKUP(Tabela3[[#This Row],[Disciplina]],q2016_3[],4,0),"-")</f>
        <v>-</v>
      </c>
      <c r="K24" s="2" t="str">
        <f>IFERROR(VLOOKUP(Tabela3[[#This Row],[Disciplina]],q2016_2[],2,0),"_")</f>
        <v>_</v>
      </c>
      <c r="L24" s="2" t="str">
        <f>IFERROR(VLOOKUP(Tabela3[[#This Row],[Disciplina]],q2016_2[],3,0),"-")</f>
        <v>-</v>
      </c>
      <c r="M24" s="5" t="str">
        <f>IFERROR(VLOOKUP(Tabela3[[#This Row],[Disciplina]],q2016_2[],4,0),"-")</f>
        <v>-</v>
      </c>
      <c r="N24" t="str">
        <f>IFERROR(VLOOKUP(Tabela3[[#This Row],[Disciplina]],q2016_1[],2,0),"_")</f>
        <v>_</v>
      </c>
      <c r="O24" t="str">
        <f>IFERROR(VLOOKUP(Tabela3[[#This Row],[Disciplina]],q2016_1[],3,0),"-")</f>
        <v>-</v>
      </c>
      <c r="P24" s="5" t="str">
        <f>IFERROR(VLOOKUP(Tabela3[[#This Row],[Disciplina]],q2016_1[],4,0),"-")</f>
        <v>-</v>
      </c>
      <c r="Q24">
        <f>IFERROR(VLOOKUP(Tabela3[[#This Row],[Disciplina]],q2015_3[],2,0),"_")</f>
        <v>2</v>
      </c>
      <c r="R24">
        <f>IFERROR(VLOOKUP(Tabela3[[#This Row],[Disciplina]],q2015_3[],3,0),"_")</f>
        <v>0</v>
      </c>
      <c r="S24" s="4" t="str">
        <f>IFERROR(VLOOKUP(Tabela3[[#This Row],[Disciplina]],q2015_3[],4,0),"_")</f>
        <v>Ricardo Augusto Lombello</v>
      </c>
      <c r="T24" t="str">
        <f>IFERROR(VLOOKUP(Tabela3[[#This Row],[Disciplina]],q2015_2[],2,0),"_")</f>
        <v>_</v>
      </c>
      <c r="U24" t="str">
        <f>IFERROR(VLOOKUP(Tabela3[[#This Row],[Disciplina]],q2015_2[],3,0),"_")</f>
        <v>_</v>
      </c>
      <c r="V24" s="3" t="str">
        <f>IFERROR(VLOOKUP(Tabela3[[#This Row],[Disciplina]],q2015_2[],4,0),"_")</f>
        <v>_</v>
      </c>
      <c r="W24" t="str">
        <f>IFERROR(VLOOKUP(Tabela3[[#This Row],[Disciplina]],q2015_1[],2,0),"_")</f>
        <v>_</v>
      </c>
      <c r="X24" t="str">
        <f>IFERROR(VLOOKUP(Tabela3[[#This Row],[Disciplina]],q2015_1[],3,0),"_")</f>
        <v>_</v>
      </c>
      <c r="Y24" t="str">
        <f>IFERROR(VLOOKUP(Tabela3[[#This Row],[Disciplina]],q2015_1[],4,0),"_")</f>
        <v>_</v>
      </c>
    </row>
    <row r="25" spans="1:25" x14ac:dyDescent="0.25">
      <c r="A25" s="3" t="s">
        <v>301</v>
      </c>
      <c r="B25" t="str">
        <f>IFERROR(VLOOKUP(Tabela3[[#This Row],[Disciplina]],Tabela10[],2,0),"-")</f>
        <v>-</v>
      </c>
      <c r="C25" s="3" t="str">
        <f>IFERROR(VLOOKUP(Tabela3[[#This Row],[Disciplina]],Tabela10[],3,0),"-")</f>
        <v>-</v>
      </c>
      <c r="D25" s="10" t="str">
        <f>IFERROR(VLOOKUP(Tabela3[[#This Row],[Disciplina]],Tabela9[],2,0),"-")</f>
        <v>-</v>
      </c>
      <c r="E25" s="3" t="str">
        <f>IFERROR(VLOOKUP(Tabela3[[#This Row],[Disciplina]],Tabela9[],3,0),"-")</f>
        <v>-</v>
      </c>
      <c r="F25" s="10" t="str">
        <f>IFERROR(VLOOKUP(Tabela3[[#This Row],[Disciplina]],Tabela8[],2,0),"-")</f>
        <v>-</v>
      </c>
      <c r="G25" s="3" t="str">
        <f>IFERROR(VLOOKUP(Tabela3[[#This Row],[Disciplina]],Tabela8[],3,0),"-")</f>
        <v>-</v>
      </c>
      <c r="H25" s="2" t="str">
        <f>IFERROR(VLOOKUP(Tabela3[[#This Row],[Disciplina]],q2016_3[],2,0),"_")</f>
        <v>_</v>
      </c>
      <c r="I25" s="2" t="str">
        <f>IFERROR(VLOOKUP(Tabela3[[#This Row],[Disciplina]],q2016_3[],3,0),"-")</f>
        <v>-</v>
      </c>
      <c r="J25" s="5" t="str">
        <f>IFERROR(VLOOKUP(Tabela3[[#This Row],[Disciplina]],q2016_3[],4,0),"-")</f>
        <v>-</v>
      </c>
      <c r="K25" s="2" t="str">
        <f>IFERROR(VLOOKUP(Tabela3[[#This Row],[Disciplina]],q2016_2[],2,0),"_")</f>
        <v>_</v>
      </c>
      <c r="L25" s="2" t="str">
        <f>IFERROR(VLOOKUP(Tabela3[[#This Row],[Disciplina]],q2016_2[],3,0),"-")</f>
        <v>-</v>
      </c>
      <c r="M25" s="5" t="str">
        <f>IFERROR(VLOOKUP(Tabela3[[#This Row],[Disciplina]],q2016_2[],4,0),"-")</f>
        <v>-</v>
      </c>
      <c r="N25">
        <f>IFERROR(VLOOKUP(Tabela3[[#This Row],[Disciplina]],q2016_1[],2,0),"_")</f>
        <v>2</v>
      </c>
      <c r="O25">
        <f>IFERROR(VLOOKUP(Tabela3[[#This Row],[Disciplina]],q2016_1[],3,0),"-")</f>
        <v>0</v>
      </c>
      <c r="P25" s="4" t="str">
        <f>IFERROR(VLOOKUP(Tabela3[[#This Row],[Disciplina]],q2016_1[],4,0),"-")</f>
        <v>Hana Paula Masuda</v>
      </c>
      <c r="Q25" t="str">
        <f>IFERROR(VLOOKUP(Tabela3[[#This Row],[Disciplina]],q2015_3[],2,0),"_")</f>
        <v>_</v>
      </c>
      <c r="R25" t="str">
        <f>IFERROR(VLOOKUP(Tabela3[[#This Row],[Disciplina]],q2015_3[],3,0),"_")</f>
        <v>_</v>
      </c>
      <c r="S25" s="4" t="str">
        <f>IFERROR(VLOOKUP(Tabela3[[#This Row],[Disciplina]],q2015_3[],4,0),"_")</f>
        <v>_</v>
      </c>
      <c r="T25" t="str">
        <f>IFERROR(VLOOKUP(Tabela3[[#This Row],[Disciplina]],q2015_2[],2,0),"_")</f>
        <v>_</v>
      </c>
      <c r="U25" t="str">
        <f>IFERROR(VLOOKUP(Tabela3[[#This Row],[Disciplina]],q2015_2[],3,0),"_")</f>
        <v>_</v>
      </c>
      <c r="V25" s="3" t="str">
        <f>IFERROR(VLOOKUP(Tabela3[[#This Row],[Disciplina]],q2015_2[],4,0),"_")</f>
        <v>_</v>
      </c>
      <c r="W25">
        <f>IFERROR(VLOOKUP(Tabela3[[#This Row],[Disciplina]],q2015_1[],2,0),"_")</f>
        <v>2</v>
      </c>
      <c r="X25">
        <f>IFERROR(VLOOKUP(Tabela3[[#This Row],[Disciplina]],q2015_1[],3,0),"_")</f>
        <v>0</v>
      </c>
      <c r="Y25" t="str">
        <f>IFERROR(VLOOKUP(Tabela3[[#This Row],[Disciplina]],q2015_1[],4,0),"_")</f>
        <v>RICARDO LOMBELLO</v>
      </c>
    </row>
    <row r="26" spans="1:25" x14ac:dyDescent="0.25">
      <c r="A26" s="3" t="s">
        <v>332</v>
      </c>
      <c r="B26" t="str">
        <f>IFERROR(VLOOKUP(Tabela3[[#This Row],[Disciplina]],Tabela10[],2,0),"-")</f>
        <v>-</v>
      </c>
      <c r="C26" s="3" t="str">
        <f>IFERROR(VLOOKUP(Tabela3[[#This Row],[Disciplina]],Tabela10[],3,0),"-")</f>
        <v>-</v>
      </c>
      <c r="D26" s="10" t="str">
        <f>IFERROR(VLOOKUP(Tabela3[[#This Row],[Disciplina]],Tabela9[],2,0),"-")</f>
        <v>-</v>
      </c>
      <c r="E26" s="3" t="str">
        <f>IFERROR(VLOOKUP(Tabela3[[#This Row],[Disciplina]],Tabela9[],3,0),"-")</f>
        <v>-</v>
      </c>
      <c r="F26" s="10" t="str">
        <f>IFERROR(VLOOKUP(Tabela3[[#This Row],[Disciplina]],Tabela8[],2,0),"-")</f>
        <v>-</v>
      </c>
      <c r="G26" s="3" t="str">
        <f>IFERROR(VLOOKUP(Tabela3[[#This Row],[Disciplina]],Tabela8[],3,0),"-")</f>
        <v>-</v>
      </c>
      <c r="H26" s="2" t="str">
        <f>IFERROR(VLOOKUP(Tabela3[[#This Row],[Disciplina]],q2016_3[],2,0),"_")</f>
        <v>_</v>
      </c>
      <c r="I26" s="2" t="str">
        <f>IFERROR(VLOOKUP(Tabela3[[#This Row],[Disciplina]],q2016_3[],3,0),"-")</f>
        <v>-</v>
      </c>
      <c r="J26" s="5" t="str">
        <f>IFERROR(VLOOKUP(Tabela3[[#This Row],[Disciplina]],q2016_3[],4,0),"-")</f>
        <v>-</v>
      </c>
      <c r="K26" s="2" t="str">
        <f>IFERROR(VLOOKUP(Tabela3[[#This Row],[Disciplina]],q2016_2[],2,0),"_")</f>
        <v>_</v>
      </c>
      <c r="L26" s="2" t="str">
        <f>IFERROR(VLOOKUP(Tabela3[[#This Row],[Disciplina]],q2016_2[],3,0),"-")</f>
        <v>-</v>
      </c>
      <c r="M26" s="5" t="str">
        <f>IFERROR(VLOOKUP(Tabela3[[#This Row],[Disciplina]],q2016_2[],4,0),"-")</f>
        <v>-</v>
      </c>
      <c r="N26" s="8">
        <f>IFERROR(VLOOKUP(Tabela3[[#This Row],[Disciplina]],q2016_1[],2,0),"_")</f>
        <v>2</v>
      </c>
      <c r="O26" s="2">
        <f>IFERROR(VLOOKUP(Tabela3[[#This Row],[Disciplina]],q2016_1[],3,0),"-")</f>
        <v>0</v>
      </c>
      <c r="P26" s="5">
        <f>IFERROR(VLOOKUP(Tabela3[[#This Row],[Disciplina]],q2016_1[],4,0),"-")</f>
        <v>0</v>
      </c>
      <c r="Q26" s="2" t="str">
        <f>IFERROR(VLOOKUP(Tabela3[[#This Row],[Disciplina]],q2015_3[],2,0),"_")</f>
        <v>_</v>
      </c>
      <c r="R26" s="2" t="str">
        <f>IFERROR(VLOOKUP(Tabela3[[#This Row],[Disciplina]],q2015_3[],3,0),"_")</f>
        <v>_</v>
      </c>
      <c r="S26" s="5" t="str">
        <f>IFERROR(VLOOKUP(Tabela3[[#This Row],[Disciplina]],q2015_3[],4,0),"_")</f>
        <v>_</v>
      </c>
      <c r="T26" s="8" t="str">
        <f>IFERROR(VLOOKUP(Tabela3[[#This Row],[Disciplina]],q2015_2[],2,0),"_")</f>
        <v>_</v>
      </c>
      <c r="U26" s="2" t="str">
        <f>IFERROR(VLOOKUP(Tabela3[[#This Row],[Disciplina]],q2015_2[],3,0),"_")</f>
        <v>_</v>
      </c>
      <c r="V26" s="7" t="str">
        <f>IFERROR(VLOOKUP(Tabela3[[#This Row],[Disciplina]],q2015_2[],4,0),"_")</f>
        <v>_</v>
      </c>
      <c r="W26" s="2">
        <f>IFERROR(VLOOKUP(Tabela3[[#This Row],[Disciplina]],q2015_1[],2,0),"_")</f>
        <v>2</v>
      </c>
      <c r="X26" s="2">
        <f>IFERROR(VLOOKUP(Tabela3[[#This Row],[Disciplina]],q2015_1[],3,0),"_")</f>
        <v>0</v>
      </c>
      <c r="Y26" s="2" t="str">
        <f>IFERROR(VLOOKUP(Tabela3[[#This Row],[Disciplina]],q2015_1[],4,0),"_")</f>
        <v>JULIANA MARCHI</v>
      </c>
    </row>
    <row r="27" spans="1:25" x14ac:dyDescent="0.25">
      <c r="A27" s="3" t="s">
        <v>20</v>
      </c>
      <c r="B27" t="str">
        <f>IFERROR(VLOOKUP(Tabela3[[#This Row],[Disciplina]],Tabela10[],2,0),"-")</f>
        <v>-</v>
      </c>
      <c r="C27" s="3" t="str">
        <f>IFERROR(VLOOKUP(Tabela3[[#This Row],[Disciplina]],Tabela10[],3,0),"-")</f>
        <v>-</v>
      </c>
      <c r="D27" s="10" t="str">
        <f>IFERROR(VLOOKUP(Tabela3[[#This Row],[Disciplina]],Tabela9[],2,0),"-")</f>
        <v>-</v>
      </c>
      <c r="E27" s="3" t="str">
        <f>IFERROR(VLOOKUP(Tabela3[[#This Row],[Disciplina]],Tabela9[],3,0),"-")</f>
        <v>-</v>
      </c>
      <c r="F27" s="10" t="str">
        <f>IFERROR(VLOOKUP(Tabela3[[#This Row],[Disciplina]],Tabela8[],2,0),"-")</f>
        <v>-</v>
      </c>
      <c r="G27" s="3" t="str">
        <f>IFERROR(VLOOKUP(Tabela3[[#This Row],[Disciplina]],Tabela8[],3,0),"-")</f>
        <v>-</v>
      </c>
      <c r="H27">
        <f>IFERROR(VLOOKUP(Tabela3[[#This Row],[Disciplina]],q2016_3[],2,0),"_")</f>
        <v>2</v>
      </c>
      <c r="I27">
        <f>IFERROR(VLOOKUP(Tabela3[[#This Row],[Disciplina]],q2016_3[],3,0),"-")</f>
        <v>0</v>
      </c>
      <c r="J27" s="4" t="str">
        <f>IFERROR(VLOOKUP(Tabela3[[#This Row],[Disciplina]],q2016_3[],4,0),"-")</f>
        <v>Vani Xavier de Oliveira Junior</v>
      </c>
      <c r="K27" t="str">
        <f>IFERROR(VLOOKUP(Tabela3[[#This Row],[Disciplina]],q2016_2[],2,0),"_")</f>
        <v>_</v>
      </c>
      <c r="L27" t="str">
        <f>IFERROR(VLOOKUP(Tabela3[[#This Row],[Disciplina]],q2016_2[],3,0),"-")</f>
        <v>-</v>
      </c>
      <c r="M27" s="4" t="str">
        <f>IFERROR(VLOOKUP(Tabela3[[#This Row],[Disciplina]],q2016_2[],4,0),"-")</f>
        <v>-</v>
      </c>
      <c r="N27" t="str">
        <f>IFERROR(VLOOKUP(Tabela3[[#This Row],[Disciplina]],q2016_1[],2,0),"_")</f>
        <v>_</v>
      </c>
      <c r="O27" t="str">
        <f>IFERROR(VLOOKUP(Tabela3[[#This Row],[Disciplina]],q2016_1[],3,0),"-")</f>
        <v>-</v>
      </c>
      <c r="P27" s="4" t="str">
        <f>IFERROR(VLOOKUP(Tabela3[[#This Row],[Disciplina]],q2016_1[],4,0),"-")</f>
        <v>-</v>
      </c>
      <c r="Q27">
        <f>IFERROR(VLOOKUP(Tabela3[[#This Row],[Disciplina]],q2015_3[],2,0),"_")</f>
        <v>2</v>
      </c>
      <c r="R27">
        <f>IFERROR(VLOOKUP(Tabela3[[#This Row],[Disciplina]],q2015_3[],3,0),"_")</f>
        <v>0</v>
      </c>
      <c r="S27" s="4" t="str">
        <f>IFERROR(VLOOKUP(Tabela3[[#This Row],[Disciplina]],q2015_3[],4,0),"_")</f>
        <v>Giselle Cerchiaro</v>
      </c>
      <c r="T27" t="str">
        <f>IFERROR(VLOOKUP(Tabela3[[#This Row],[Disciplina]],q2015_2[],2,0),"_")</f>
        <v>_</v>
      </c>
      <c r="U27" t="str">
        <f>IFERROR(VLOOKUP(Tabela3[[#This Row],[Disciplina]],q2015_2[],3,0),"_")</f>
        <v>_</v>
      </c>
      <c r="V27" s="3" t="str">
        <f>IFERROR(VLOOKUP(Tabela3[[#This Row],[Disciplina]],q2015_2[],4,0),"_")</f>
        <v>_</v>
      </c>
      <c r="W27" t="str">
        <f>IFERROR(VLOOKUP(Tabela3[[#This Row],[Disciplina]],q2015_1[],2,0),"_")</f>
        <v>_</v>
      </c>
      <c r="X27" t="str">
        <f>IFERROR(VLOOKUP(Tabela3[[#This Row],[Disciplina]],q2015_1[],3,0),"_")</f>
        <v>_</v>
      </c>
      <c r="Y27" t="str">
        <f>IFERROR(VLOOKUP(Tabela3[[#This Row],[Disciplina]],q2015_1[],4,0),"_")</f>
        <v>_</v>
      </c>
    </row>
    <row r="28" spans="1:25" x14ac:dyDescent="0.25">
      <c r="A28" s="3" t="s">
        <v>587</v>
      </c>
      <c r="B28">
        <f>IFERROR(VLOOKUP(Tabela3[[#This Row],[Disciplina]],Tabela10[],2,0),"-")</f>
        <v>0</v>
      </c>
      <c r="C28" s="3" t="str">
        <f>IFERROR(VLOOKUP(Tabela3[[#This Row],[Disciplina]],Tabela10[],3,0),"-")</f>
        <v>Luciano Puzer</v>
      </c>
      <c r="D28" t="str">
        <f>IFERROR(VLOOKUP(Tabela3[[#This Row],[Disciplina]],Tabela9[],2,0),"-")</f>
        <v>-</v>
      </c>
      <c r="E28" s="7" t="str">
        <f>IFERROR(VLOOKUP(Tabela3[[#This Row],[Disciplina]],Tabela9[],3,0),"-")</f>
        <v>-</v>
      </c>
      <c r="F28" s="2">
        <f>IFERROR(VLOOKUP(Tabela3[[#This Row],[Disciplina]],Tabela8[],2,0),"-")</f>
        <v>0</v>
      </c>
      <c r="G28" s="7" t="str">
        <f>IFERROR(VLOOKUP(Tabela3[[#This Row],[Disciplina]],Tabela8[],3,0),"-")</f>
        <v>Tiago Rodrigues</v>
      </c>
      <c r="H28" s="2" t="str">
        <f>IFERROR(VLOOKUP(Tabela3[[#This Row],[Disciplina]],q2016_3[],2,0),"_")</f>
        <v>_</v>
      </c>
      <c r="I28" s="2" t="str">
        <f>IFERROR(VLOOKUP(Tabela3[[#This Row],[Disciplina]],q2016_3[],3,0),"-")</f>
        <v>-</v>
      </c>
      <c r="J28" s="5" t="str">
        <f>IFERROR(VLOOKUP(Tabela3[[#This Row],[Disciplina]],q2016_3[],4,0),"-")</f>
        <v>-</v>
      </c>
      <c r="K28" s="2" t="str">
        <f>IFERROR(VLOOKUP(Tabela3[[#This Row],[Disciplina]],q2016_2[],2,0),"_")</f>
        <v>_</v>
      </c>
      <c r="L28" s="2" t="str">
        <f>IFERROR(VLOOKUP(Tabela3[[#This Row],[Disciplina]],q2016_2[],3,0),"-")</f>
        <v>-</v>
      </c>
      <c r="M28" s="5" t="str">
        <f>IFERROR(VLOOKUP(Tabela3[[#This Row],[Disciplina]],q2016_2[],4,0),"-")</f>
        <v>-</v>
      </c>
      <c r="N28" s="8" t="str">
        <f>IFERROR(VLOOKUP(Tabela3[[#This Row],[Disciplina]],q2016_1[],2,0),"_")</f>
        <v>_</v>
      </c>
      <c r="O28" s="2" t="str">
        <f>IFERROR(VLOOKUP(Tabela3[[#This Row],[Disciplina]],q2016_1[],3,0),"-")</f>
        <v>-</v>
      </c>
      <c r="P28" s="5" t="str">
        <f>IFERROR(VLOOKUP(Tabela3[[#This Row],[Disciplina]],q2016_1[],4,0),"-")</f>
        <v>-</v>
      </c>
      <c r="Q28" s="2" t="str">
        <f>IFERROR(VLOOKUP(Tabela3[[#This Row],[Disciplina]],q2015_3[],2,0),"_")</f>
        <v>_</v>
      </c>
      <c r="R28" s="2" t="str">
        <f>IFERROR(VLOOKUP(Tabela3[[#This Row],[Disciplina]],q2015_3[],3,0),"_")</f>
        <v>_</v>
      </c>
      <c r="S28" s="5" t="str">
        <f>IFERROR(VLOOKUP(Tabela3[[#This Row],[Disciplina]],q2015_3[],4,0),"_")</f>
        <v>_</v>
      </c>
      <c r="T28" s="8" t="str">
        <f>IFERROR(VLOOKUP(Tabela3[[#This Row],[Disciplina]],q2015_2[],2,0),"_")</f>
        <v>_</v>
      </c>
      <c r="U28" s="2" t="str">
        <f>IFERROR(VLOOKUP(Tabela3[[#This Row],[Disciplina]],q2015_2[],3,0),"_")</f>
        <v>_</v>
      </c>
      <c r="V28" s="7" t="str">
        <f>IFERROR(VLOOKUP(Tabela3[[#This Row],[Disciplina]],q2015_2[],4,0),"_")</f>
        <v>_</v>
      </c>
      <c r="W28" s="2" t="str">
        <f>IFERROR(VLOOKUP(Tabela3[[#This Row],[Disciplina]],q2015_1[],2,0),"_")</f>
        <v>_</v>
      </c>
      <c r="X28" s="2" t="str">
        <f>IFERROR(VLOOKUP(Tabela3[[#This Row],[Disciplina]],q2015_1[],3,0),"_")</f>
        <v>_</v>
      </c>
      <c r="Y28" s="2" t="str">
        <f>IFERROR(VLOOKUP(Tabela3[[#This Row],[Disciplina]],q2015_1[],4,0),"_")</f>
        <v>_</v>
      </c>
    </row>
    <row r="29" spans="1:25" x14ac:dyDescent="0.25">
      <c r="A29" s="3" t="s">
        <v>179</v>
      </c>
      <c r="B29" t="str">
        <f>IFERROR(VLOOKUP(Tabela3[[#This Row],[Disciplina]],Tabela10[],2,0),"-")</f>
        <v>-</v>
      </c>
      <c r="C29" s="3" t="str">
        <f>IFERROR(VLOOKUP(Tabela3[[#This Row],[Disciplina]],Tabela10[],3,0),"-")</f>
        <v>-</v>
      </c>
      <c r="D29">
        <f>IFERROR(VLOOKUP(Tabela3[[#This Row],[Disciplina]],Tabela9[],2,0),"-")</f>
        <v>0</v>
      </c>
      <c r="E29" s="7" t="str">
        <f>IFERROR(VLOOKUP(Tabela3[[#This Row],[Disciplina]],Tabela9[],3,0),"-")</f>
        <v>SERGIO DAISHI SASAKI</v>
      </c>
      <c r="F29" s="2" t="str">
        <f>IFERROR(VLOOKUP(Tabela3[[#This Row],[Disciplina]],Tabela8[],2,0),"-")</f>
        <v>-</v>
      </c>
      <c r="G29" s="7" t="str">
        <f>IFERROR(VLOOKUP(Tabela3[[#This Row],[Disciplina]],Tabela8[],3,0),"-")</f>
        <v>-</v>
      </c>
      <c r="H29" s="2" t="str">
        <f>IFERROR(VLOOKUP(Tabela3[[#This Row],[Disciplina]],q2016_3[],2,0),"_")</f>
        <v>_</v>
      </c>
      <c r="I29" s="2" t="str">
        <f>IFERROR(VLOOKUP(Tabela3[[#This Row],[Disciplina]],q2016_3[],3,0),"-")</f>
        <v>-</v>
      </c>
      <c r="J29" s="5" t="str">
        <f>IFERROR(VLOOKUP(Tabela3[[#This Row],[Disciplina]],q2016_3[],4,0),"-")</f>
        <v>-</v>
      </c>
      <c r="K29" s="2">
        <f>IFERROR(VLOOKUP(Tabela3[[#This Row],[Disciplina]],q2016_2[],2,0),"_")</f>
        <v>2</v>
      </c>
      <c r="L29" s="2">
        <f>IFERROR(VLOOKUP(Tabela3[[#This Row],[Disciplina]],q2016_2[],3,0),"-")</f>
        <v>0</v>
      </c>
      <c r="M29" s="5" t="str">
        <f>IFERROR(VLOOKUP(Tabela3[[#This Row],[Disciplina]],q2016_2[],4,0),"-")</f>
        <v>Ana Carolina Santos de Souza Galvão</v>
      </c>
      <c r="N29" s="8" t="str">
        <f>IFERROR(VLOOKUP(Tabela3[[#This Row],[Disciplina]],q2016_1[],2,0),"_")</f>
        <v>_</v>
      </c>
      <c r="O29" s="2" t="str">
        <f>IFERROR(VLOOKUP(Tabela3[[#This Row],[Disciplina]],q2016_1[],3,0),"-")</f>
        <v>-</v>
      </c>
      <c r="P29" s="5" t="str">
        <f>IFERROR(VLOOKUP(Tabela3[[#This Row],[Disciplina]],q2016_1[],4,0),"-")</f>
        <v>-</v>
      </c>
      <c r="Q29" s="2">
        <f>IFERROR(VLOOKUP(Tabela3[[#This Row],[Disciplina]],q2015_3[],2,0),"_")</f>
        <v>2</v>
      </c>
      <c r="R29" s="2">
        <f>IFERROR(VLOOKUP(Tabela3[[#This Row],[Disciplina]],q2015_3[],3,0),"_")</f>
        <v>0</v>
      </c>
      <c r="S29" s="5" t="str">
        <f>IFERROR(VLOOKUP(Tabela3[[#This Row],[Disciplina]],q2015_3[],4,0),"_")</f>
        <v>Luiz Roberto Nunes</v>
      </c>
      <c r="T29" s="8" t="str">
        <f>IFERROR(VLOOKUP(Tabela3[[#This Row],[Disciplina]],q2015_2[],2,0),"_")</f>
        <v>_</v>
      </c>
      <c r="U29" s="2" t="str">
        <f>IFERROR(VLOOKUP(Tabela3[[#This Row],[Disciplina]],q2015_2[],3,0),"_")</f>
        <v>_</v>
      </c>
      <c r="V29" s="7" t="str">
        <f>IFERROR(VLOOKUP(Tabela3[[#This Row],[Disciplina]],q2015_2[],4,0),"_")</f>
        <v>_</v>
      </c>
      <c r="W29" s="2" t="str">
        <f>IFERROR(VLOOKUP(Tabela3[[#This Row],[Disciplina]],q2015_1[],2,0),"_")</f>
        <v>_</v>
      </c>
      <c r="X29" s="2" t="str">
        <f>IFERROR(VLOOKUP(Tabela3[[#This Row],[Disciplina]],q2015_1[],3,0),"_")</f>
        <v>_</v>
      </c>
      <c r="Y29" s="2" t="str">
        <f>IFERROR(VLOOKUP(Tabela3[[#This Row],[Disciplina]],q2015_1[],4,0),"_")</f>
        <v>_</v>
      </c>
    </row>
    <row r="30" spans="1:25" x14ac:dyDescent="0.25">
      <c r="A30" s="3" t="s">
        <v>22</v>
      </c>
      <c r="B30">
        <f>IFERROR(VLOOKUP(Tabela3[[#This Row],[Disciplina]],Tabela10[],2,0),"-")</f>
        <v>3</v>
      </c>
      <c r="C30" s="3" t="str">
        <f>IFERROR(VLOOKUP(Tabela3[[#This Row],[Disciplina]],Tabela10[],3,0),"-")</f>
        <v>Paulo De Avila Junior</v>
      </c>
      <c r="D30" s="10" t="str">
        <f>IFERROR(VLOOKUP(Tabela3[[#This Row],[Disciplina]],Tabela9[],2,0),"-")</f>
        <v>-</v>
      </c>
      <c r="E30" s="3" t="str">
        <f>IFERROR(VLOOKUP(Tabela3[[#This Row],[Disciplina]],Tabela9[],3,0),"-")</f>
        <v>-</v>
      </c>
      <c r="F30" s="10">
        <f>IFERROR(VLOOKUP(Tabela3[[#This Row],[Disciplina]],Tabela8[],2,0),"-")</f>
        <v>2</v>
      </c>
      <c r="G30" s="3" t="str">
        <f>IFERROR(VLOOKUP(Tabela3[[#This Row],[Disciplina]],Tabela8[],3,0),"-")</f>
        <v>Paulo de Avila Junior</v>
      </c>
      <c r="H30">
        <f>IFERROR(VLOOKUP(Tabela3[[#This Row],[Disciplina]],q2016_3[],2,0),"_")</f>
        <v>37</v>
      </c>
      <c r="I30">
        <f>IFERROR(VLOOKUP(Tabela3[[#This Row],[Disciplina]],q2016_3[],3,0),"-")</f>
        <v>3</v>
      </c>
      <c r="J30" s="4" t="str">
        <f>IFERROR(VLOOKUP(Tabela3[[#This Row],[Disciplina]],q2016_3[],4,0),"-")</f>
        <v>Iseli Nantes</v>
      </c>
      <c r="K30" t="str">
        <f>IFERROR(VLOOKUP(Tabela3[[#This Row],[Disciplina]],q2016_2[],2,0),"_")</f>
        <v>_</v>
      </c>
      <c r="L30" t="str">
        <f>IFERROR(VLOOKUP(Tabela3[[#This Row],[Disciplina]],q2016_2[],3,0),"-")</f>
        <v>-</v>
      </c>
      <c r="M30" s="4" t="str">
        <f>IFERROR(VLOOKUP(Tabela3[[#This Row],[Disciplina]],q2016_2[],4,0),"-")</f>
        <v>-</v>
      </c>
      <c r="N30">
        <f>IFERROR(VLOOKUP(Tabela3[[#This Row],[Disciplina]],q2016_1[],2,0),"_")</f>
        <v>2</v>
      </c>
      <c r="O30">
        <f>IFERROR(VLOOKUP(Tabela3[[#This Row],[Disciplina]],q2016_1[],3,0),"-")</f>
        <v>1</v>
      </c>
      <c r="P30" s="4" t="str">
        <f>IFERROR(VLOOKUP(Tabela3[[#This Row],[Disciplina]],q2016_1[],4,0),"-")</f>
        <v>Luiz Roberto Nunes</v>
      </c>
      <c r="Q30" t="str">
        <f>IFERROR(VLOOKUP(Tabela3[[#This Row],[Disciplina]],q2015_3[],2,0),"_")</f>
        <v>_</v>
      </c>
      <c r="R30" t="str">
        <f>IFERROR(VLOOKUP(Tabela3[[#This Row],[Disciplina]],q2015_3[],3,0),"_")</f>
        <v>_</v>
      </c>
      <c r="S30" s="4" t="str">
        <f>IFERROR(VLOOKUP(Tabela3[[#This Row],[Disciplina]],q2015_3[],4,0),"_")</f>
        <v>_</v>
      </c>
      <c r="T30" t="str">
        <f>IFERROR(VLOOKUP(Tabela3[[#This Row],[Disciplina]],q2015_2[],2,0),"_")</f>
        <v>_</v>
      </c>
      <c r="U30" t="str">
        <f>IFERROR(VLOOKUP(Tabela3[[#This Row],[Disciplina]],q2015_2[],3,0),"_")</f>
        <v>_</v>
      </c>
      <c r="V30" s="3" t="str">
        <f>IFERROR(VLOOKUP(Tabela3[[#This Row],[Disciplina]],q2015_2[],4,0),"_")</f>
        <v>_</v>
      </c>
      <c r="W30" t="str">
        <f>IFERROR(VLOOKUP(Tabela3[[#This Row],[Disciplina]],q2015_1[],2,0),"_")</f>
        <v>_</v>
      </c>
      <c r="X30" t="str">
        <f>IFERROR(VLOOKUP(Tabela3[[#This Row],[Disciplina]],q2015_1[],3,0),"_")</f>
        <v>_</v>
      </c>
      <c r="Y30" t="str">
        <f>IFERROR(VLOOKUP(Tabela3[[#This Row],[Disciplina]],q2015_1[],4,0),"_")</f>
        <v>_</v>
      </c>
    </row>
    <row r="31" spans="1:25" x14ac:dyDescent="0.25">
      <c r="A31" s="3" t="s">
        <v>296</v>
      </c>
      <c r="B31" t="str">
        <f>IFERROR(VLOOKUP(Tabela3[[#This Row],[Disciplina]],Tabela10[],2,0),"-")</f>
        <v>-</v>
      </c>
      <c r="C31" s="3" t="str">
        <f>IFERROR(VLOOKUP(Tabela3[[#This Row],[Disciplina]],Tabela10[],3,0),"-")</f>
        <v>-</v>
      </c>
      <c r="D31" s="10" t="str">
        <f>IFERROR(VLOOKUP(Tabela3[[#This Row],[Disciplina]],Tabela9[],2,0),"-")</f>
        <v>-</v>
      </c>
      <c r="E31" s="3" t="str">
        <f>IFERROR(VLOOKUP(Tabela3[[#This Row],[Disciplina]],Tabela9[],3,0),"-")</f>
        <v>-</v>
      </c>
      <c r="F31" s="10" t="str">
        <f>IFERROR(VLOOKUP(Tabela3[[#This Row],[Disciplina]],Tabela8[],2,0),"-")</f>
        <v>-</v>
      </c>
      <c r="G31" s="3" t="str">
        <f>IFERROR(VLOOKUP(Tabela3[[#This Row],[Disciplina]],Tabela8[],3,0),"-")</f>
        <v>-</v>
      </c>
      <c r="H31" s="2" t="str">
        <f>IFERROR(VLOOKUP(Tabela3[[#This Row],[Disciplina]],q2016_3[],2,0),"_")</f>
        <v>_</v>
      </c>
      <c r="I31" s="2" t="str">
        <f>IFERROR(VLOOKUP(Tabela3[[#This Row],[Disciplina]],q2016_3[],3,0),"-")</f>
        <v>-</v>
      </c>
      <c r="J31" s="5" t="str">
        <f>IFERROR(VLOOKUP(Tabela3[[#This Row],[Disciplina]],q2016_3[],4,0),"-")</f>
        <v>-</v>
      </c>
      <c r="K31" s="2" t="str">
        <f>IFERROR(VLOOKUP(Tabela3[[#This Row],[Disciplina]],q2016_2[],2,0),"_")</f>
        <v>_</v>
      </c>
      <c r="L31" s="2" t="str">
        <f>IFERROR(VLOOKUP(Tabela3[[#This Row],[Disciplina]],q2016_2[],3,0),"-")</f>
        <v>-</v>
      </c>
      <c r="M31" s="5" t="str">
        <f>IFERROR(VLOOKUP(Tabela3[[#This Row],[Disciplina]],q2016_2[],4,0),"-")</f>
        <v>-</v>
      </c>
      <c r="N31">
        <f>IFERROR(VLOOKUP(Tabela3[[#This Row],[Disciplina]],q2016_1[],2,0),"_")</f>
        <v>2</v>
      </c>
      <c r="O31">
        <f>IFERROR(VLOOKUP(Tabela3[[#This Row],[Disciplina]],q2016_1[],3,0),"-")</f>
        <v>0</v>
      </c>
      <c r="P31" s="4" t="str">
        <f>IFERROR(VLOOKUP(Tabela3[[#This Row],[Disciplina]],q2016_1[],4,0),"-")</f>
        <v>Danilo da Cruz Centeno</v>
      </c>
      <c r="Q31" t="str">
        <f>IFERROR(VLOOKUP(Tabela3[[#This Row],[Disciplina]],q2015_3[],2,0),"_")</f>
        <v>_</v>
      </c>
      <c r="R31" t="str">
        <f>IFERROR(VLOOKUP(Tabela3[[#This Row],[Disciplina]],q2015_3[],3,0),"_")</f>
        <v>_</v>
      </c>
      <c r="S31" s="4" t="str">
        <f>IFERROR(VLOOKUP(Tabela3[[#This Row],[Disciplina]],q2015_3[],4,0),"_")</f>
        <v>_</v>
      </c>
      <c r="T31" t="str">
        <f>IFERROR(VLOOKUP(Tabela3[[#This Row],[Disciplina]],q2015_2[],2,0),"_")</f>
        <v>_</v>
      </c>
      <c r="U31" t="str">
        <f>IFERROR(VLOOKUP(Tabela3[[#This Row],[Disciplina]],q2015_2[],3,0),"_")</f>
        <v>_</v>
      </c>
      <c r="V31" s="3" t="str">
        <f>IFERROR(VLOOKUP(Tabela3[[#This Row],[Disciplina]],q2015_2[],4,0),"_")</f>
        <v>_</v>
      </c>
      <c r="W31">
        <f>IFERROR(VLOOKUP(Tabela3[[#This Row],[Disciplina]],q2015_1[],2,0),"_")</f>
        <v>2</v>
      </c>
      <c r="X31">
        <f>IFERROR(VLOOKUP(Tabela3[[#This Row],[Disciplina]],q2015_1[],3,0),"_")</f>
        <v>0</v>
      </c>
      <c r="Y31" t="str">
        <f>IFERROR(VLOOKUP(Tabela3[[#This Row],[Disciplina]],q2015_1[],4,0),"_")</f>
        <v>DANILO DA CRUZ CENTENO</v>
      </c>
    </row>
    <row r="32" spans="1:25" x14ac:dyDescent="0.25">
      <c r="A32" s="3" t="s">
        <v>328</v>
      </c>
      <c r="B32" t="str">
        <f>IFERROR(VLOOKUP(Tabela3[[#This Row],[Disciplina]],Tabela10[],2,0),"-")</f>
        <v>-</v>
      </c>
      <c r="C32" s="3" t="str">
        <f>IFERROR(VLOOKUP(Tabela3[[#This Row],[Disciplina]],Tabela10[],3,0),"-")</f>
        <v>-</v>
      </c>
      <c r="D32" s="10" t="str">
        <f>IFERROR(VLOOKUP(Tabela3[[#This Row],[Disciplina]],Tabela9[],2,0),"-")</f>
        <v>-</v>
      </c>
      <c r="E32" s="3" t="str">
        <f>IFERROR(VLOOKUP(Tabela3[[#This Row],[Disciplina]],Tabela9[],3,0),"-")</f>
        <v>-</v>
      </c>
      <c r="F32" s="10" t="str">
        <f>IFERROR(VLOOKUP(Tabela3[[#This Row],[Disciplina]],Tabela8[],2,0),"-")</f>
        <v>-</v>
      </c>
      <c r="G32" s="3" t="str">
        <f>IFERROR(VLOOKUP(Tabela3[[#This Row],[Disciplina]],Tabela8[],3,0),"-")</f>
        <v>-</v>
      </c>
      <c r="H32" s="2" t="str">
        <f>IFERROR(VLOOKUP(Tabela3[[#This Row],[Disciplina]],q2016_3[],2,0),"_")</f>
        <v>_</v>
      </c>
      <c r="I32" s="2" t="str">
        <f>IFERROR(VLOOKUP(Tabela3[[#This Row],[Disciplina]],q2016_3[],3,0),"-")</f>
        <v>-</v>
      </c>
      <c r="J32" s="5" t="str">
        <f>IFERROR(VLOOKUP(Tabela3[[#This Row],[Disciplina]],q2016_3[],4,0),"-")</f>
        <v>-</v>
      </c>
      <c r="K32" s="2" t="str">
        <f>IFERROR(VLOOKUP(Tabela3[[#This Row],[Disciplina]],q2016_2[],2,0),"_")</f>
        <v>_</v>
      </c>
      <c r="L32" s="2" t="str">
        <f>IFERROR(VLOOKUP(Tabela3[[#This Row],[Disciplina]],q2016_2[],3,0),"-")</f>
        <v>-</v>
      </c>
      <c r="M32" s="5" t="str">
        <f>IFERROR(VLOOKUP(Tabela3[[#This Row],[Disciplina]],q2016_2[],4,0),"-")</f>
        <v>-</v>
      </c>
      <c r="N32">
        <f>IFERROR(VLOOKUP(Tabela3[[#This Row],[Disciplina]],q2016_1[],2,0),"_")</f>
        <v>2</v>
      </c>
      <c r="O32">
        <f>IFERROR(VLOOKUP(Tabela3[[#This Row],[Disciplina]],q2016_1[],3,0),"-")</f>
        <v>0</v>
      </c>
      <c r="P32" s="4">
        <f>IFERROR(VLOOKUP(Tabela3[[#This Row],[Disciplina]],q2016_1[],4,0),"-")</f>
        <v>0</v>
      </c>
      <c r="Q32" t="str">
        <f>IFERROR(VLOOKUP(Tabela3[[#This Row],[Disciplina]],q2015_3[],2,0),"_")</f>
        <v>_</v>
      </c>
      <c r="R32" t="str">
        <f>IFERROR(VLOOKUP(Tabela3[[#This Row],[Disciplina]],q2015_3[],3,0),"_")</f>
        <v>_</v>
      </c>
      <c r="S32" s="4" t="str">
        <f>IFERROR(VLOOKUP(Tabela3[[#This Row],[Disciplina]],q2015_3[],4,0),"_")</f>
        <v>_</v>
      </c>
      <c r="T32" t="str">
        <f>IFERROR(VLOOKUP(Tabela3[[#This Row],[Disciplina]],q2015_2[],2,0),"_")</f>
        <v>_</v>
      </c>
      <c r="U32" t="str">
        <f>IFERROR(VLOOKUP(Tabela3[[#This Row],[Disciplina]],q2015_2[],3,0),"_")</f>
        <v>_</v>
      </c>
      <c r="V32" s="3" t="str">
        <f>IFERROR(VLOOKUP(Tabela3[[#This Row],[Disciplina]],q2015_2[],4,0),"_")</f>
        <v>_</v>
      </c>
      <c r="W32" t="str">
        <f>IFERROR(VLOOKUP(Tabela3[[#This Row],[Disciplina]],q2015_1[],2,0),"_")</f>
        <v>_</v>
      </c>
      <c r="X32" t="str">
        <f>IFERROR(VLOOKUP(Tabela3[[#This Row],[Disciplina]],q2015_1[],3,0),"_")</f>
        <v>_</v>
      </c>
      <c r="Y32" t="str">
        <f>IFERROR(VLOOKUP(Tabela3[[#This Row],[Disciplina]],q2015_1[],4,0),"_")</f>
        <v>_</v>
      </c>
    </row>
    <row r="33" spans="1:25" x14ac:dyDescent="0.25">
      <c r="A33" s="3" t="s">
        <v>398</v>
      </c>
      <c r="B33" t="str">
        <f>IFERROR(VLOOKUP(Tabela3[[#This Row],[Disciplina]],Tabela10[],2,0),"-")</f>
        <v>-</v>
      </c>
      <c r="C33" s="3" t="str">
        <f>IFERROR(VLOOKUP(Tabela3[[#This Row],[Disciplina]],Tabela10[],3,0),"-")</f>
        <v>-</v>
      </c>
      <c r="D33" s="10" t="str">
        <f>IFERROR(VLOOKUP(Tabela3[[#This Row],[Disciplina]],Tabela9[],2,0),"-")</f>
        <v>-</v>
      </c>
      <c r="E33" s="3" t="str">
        <f>IFERROR(VLOOKUP(Tabela3[[#This Row],[Disciplina]],Tabela9[],3,0),"-")</f>
        <v>-</v>
      </c>
      <c r="F33" s="10" t="str">
        <f>IFERROR(VLOOKUP(Tabela3[[#This Row],[Disciplina]],Tabela8[],2,0),"-")</f>
        <v>-</v>
      </c>
      <c r="G33" s="3" t="str">
        <f>IFERROR(VLOOKUP(Tabela3[[#This Row],[Disciplina]],Tabela8[],3,0),"-")</f>
        <v>-</v>
      </c>
      <c r="H33" s="2" t="str">
        <f>IFERROR(VLOOKUP(Tabela3[[#This Row],[Disciplina]],q2016_3[],2,0),"_")</f>
        <v>_</v>
      </c>
      <c r="I33" s="2" t="str">
        <f>IFERROR(VLOOKUP(Tabela3[[#This Row],[Disciplina]],q2016_3[],3,0),"-")</f>
        <v>-</v>
      </c>
      <c r="J33" s="5" t="str">
        <f>IFERROR(VLOOKUP(Tabela3[[#This Row],[Disciplina]],q2016_3[],4,0),"-")</f>
        <v>-</v>
      </c>
      <c r="K33" s="2" t="str">
        <f>IFERROR(VLOOKUP(Tabela3[[#This Row],[Disciplina]],q2016_2[],2,0),"_")</f>
        <v>_</v>
      </c>
      <c r="L33" s="2" t="str">
        <f>IFERROR(VLOOKUP(Tabela3[[#This Row],[Disciplina]],q2016_2[],3,0),"-")</f>
        <v>-</v>
      </c>
      <c r="M33" s="5" t="str">
        <f>IFERROR(VLOOKUP(Tabela3[[#This Row],[Disciplina]],q2016_2[],4,0),"-")</f>
        <v>-</v>
      </c>
      <c r="N33" t="str">
        <f>IFERROR(VLOOKUP(Tabela3[[#This Row],[Disciplina]],q2016_1[],2,0),"_")</f>
        <v>_</v>
      </c>
      <c r="O33" t="str">
        <f>IFERROR(VLOOKUP(Tabela3[[#This Row],[Disciplina]],q2016_1[],3,0),"-")</f>
        <v>-</v>
      </c>
      <c r="P33" s="5" t="str">
        <f>IFERROR(VLOOKUP(Tabela3[[#This Row],[Disciplina]],q2016_1[],4,0),"-")</f>
        <v>-</v>
      </c>
      <c r="Q33">
        <f>IFERROR(VLOOKUP(Tabela3[[#This Row],[Disciplina]],q2015_3[],2,0),"_")</f>
        <v>1</v>
      </c>
      <c r="R33">
        <f>IFERROR(VLOOKUP(Tabela3[[#This Row],[Disciplina]],q2015_3[],3,0),"_")</f>
        <v>0</v>
      </c>
      <c r="S33" s="4" t="str">
        <f>IFERROR(VLOOKUP(Tabela3[[#This Row],[Disciplina]],q2015_3[],4,0),"_")</f>
        <v>Paulo Jonas de Lima Piva</v>
      </c>
      <c r="T33" t="str">
        <f>IFERROR(VLOOKUP(Tabela3[[#This Row],[Disciplina]],q2015_2[],2,0),"_")</f>
        <v>_</v>
      </c>
      <c r="U33" t="str">
        <f>IFERROR(VLOOKUP(Tabela3[[#This Row],[Disciplina]],q2015_2[],3,0),"_")</f>
        <v>_</v>
      </c>
      <c r="V33" s="3" t="str">
        <f>IFERROR(VLOOKUP(Tabela3[[#This Row],[Disciplina]],q2015_2[],4,0),"_")</f>
        <v>_</v>
      </c>
      <c r="W33" t="str">
        <f>IFERROR(VLOOKUP(Tabela3[[#This Row],[Disciplina]],q2015_1[],2,0),"_")</f>
        <v>_</v>
      </c>
      <c r="X33" t="str">
        <f>IFERROR(VLOOKUP(Tabela3[[#This Row],[Disciplina]],q2015_1[],3,0),"_")</f>
        <v>_</v>
      </c>
      <c r="Y33" t="str">
        <f>IFERROR(VLOOKUP(Tabela3[[#This Row],[Disciplina]],q2015_1[],4,0),"_")</f>
        <v>_</v>
      </c>
    </row>
    <row r="34" spans="1:25" x14ac:dyDescent="0.25">
      <c r="A34" s="3" t="s">
        <v>181</v>
      </c>
      <c r="B34" t="str">
        <f>IFERROR(VLOOKUP(Tabela3[[#This Row],[Disciplina]],Tabela10[],2,0),"-")</f>
        <v>-</v>
      </c>
      <c r="C34" s="3" t="str">
        <f>IFERROR(VLOOKUP(Tabela3[[#This Row],[Disciplina]],Tabela10[],3,0),"-")</f>
        <v>-</v>
      </c>
      <c r="D34" s="10" t="str">
        <f>IFERROR(VLOOKUP(Tabela3[[#This Row],[Disciplina]],Tabela9[],2,0),"-")</f>
        <v>-</v>
      </c>
      <c r="E34" s="3" t="str">
        <f>IFERROR(VLOOKUP(Tabela3[[#This Row],[Disciplina]],Tabela9[],3,0),"-")</f>
        <v>-</v>
      </c>
      <c r="F34" s="10" t="str">
        <f>IFERROR(VLOOKUP(Tabela3[[#This Row],[Disciplina]],Tabela8[],2,0),"-")</f>
        <v>-</v>
      </c>
      <c r="G34" s="3" t="str">
        <f>IFERROR(VLOOKUP(Tabela3[[#This Row],[Disciplina]],Tabela8[],3,0),"-")</f>
        <v>-</v>
      </c>
      <c r="H34" s="2" t="str">
        <f>IFERROR(VLOOKUP(Tabela3[[#This Row],[Disciplina]],q2016_3[],2,0),"_")</f>
        <v>_</v>
      </c>
      <c r="I34" s="2" t="str">
        <f>IFERROR(VLOOKUP(Tabela3[[#This Row],[Disciplina]],q2016_3[],3,0),"-")</f>
        <v>-</v>
      </c>
      <c r="J34" s="5" t="str">
        <f>IFERROR(VLOOKUP(Tabela3[[#This Row],[Disciplina]],q2016_3[],4,0),"-")</f>
        <v>-</v>
      </c>
      <c r="K34" s="2">
        <f>IFERROR(VLOOKUP(Tabela3[[#This Row],[Disciplina]],q2016_2[],2,0),"_")</f>
        <v>2</v>
      </c>
      <c r="L34" s="2">
        <f>IFERROR(VLOOKUP(Tabela3[[#This Row],[Disciplina]],q2016_2[],3,0),"-")</f>
        <v>0</v>
      </c>
      <c r="M34" s="5" t="str">
        <f>IFERROR(VLOOKUP(Tabela3[[#This Row],[Disciplina]],q2016_2[],4,0),"-")</f>
        <v>Ricardo Augusto Lombello</v>
      </c>
      <c r="N34" s="8" t="str">
        <f>IFERROR(VLOOKUP(Tabela3[[#This Row],[Disciplina]],q2016_1[],2,0),"_")</f>
        <v>_</v>
      </c>
      <c r="O34" s="2" t="str">
        <f>IFERROR(VLOOKUP(Tabela3[[#This Row],[Disciplina]],q2016_1[],3,0),"-")</f>
        <v>-</v>
      </c>
      <c r="P34" s="5" t="str">
        <f>IFERROR(VLOOKUP(Tabela3[[#This Row],[Disciplina]],q2016_1[],4,0),"-")</f>
        <v>-</v>
      </c>
      <c r="Q34" s="2" t="str">
        <f>IFERROR(VLOOKUP(Tabela3[[#This Row],[Disciplina]],q2015_3[],2,0),"_")</f>
        <v>_</v>
      </c>
      <c r="R34" s="2" t="str">
        <f>IFERROR(VLOOKUP(Tabela3[[#This Row],[Disciplina]],q2015_3[],3,0),"_")</f>
        <v>_</v>
      </c>
      <c r="S34" s="5" t="str">
        <f>IFERROR(VLOOKUP(Tabela3[[#This Row],[Disciplina]],q2015_3[],4,0),"_")</f>
        <v>_</v>
      </c>
      <c r="T34" s="8">
        <f>IFERROR(VLOOKUP(Tabela3[[#This Row],[Disciplina]],q2015_2[],2,0),"_")</f>
        <v>0</v>
      </c>
      <c r="U34" s="2">
        <f>IFERROR(VLOOKUP(Tabela3[[#This Row],[Disciplina]],q2015_2[],3,0),"_")</f>
        <v>0</v>
      </c>
      <c r="V34" s="7" t="str">
        <f>IFERROR(VLOOKUP(Tabela3[[#This Row],[Disciplina]],q2015_2[],4,0),"_")</f>
        <v>Carlos Suetoshi Miyazawa</v>
      </c>
      <c r="W34" s="2" t="str">
        <f>IFERROR(VLOOKUP(Tabela3[[#This Row],[Disciplina]],q2015_1[],2,0),"_")</f>
        <v>_</v>
      </c>
      <c r="X34" s="2" t="str">
        <f>IFERROR(VLOOKUP(Tabela3[[#This Row],[Disciplina]],q2015_1[],3,0),"_")</f>
        <v>_</v>
      </c>
      <c r="Y34" s="2" t="str">
        <f>IFERROR(VLOOKUP(Tabela3[[#This Row],[Disciplina]],q2015_1[],4,0),"_")</f>
        <v>_</v>
      </c>
    </row>
    <row r="35" spans="1:25" x14ac:dyDescent="0.25">
      <c r="A35" s="3" t="s">
        <v>399</v>
      </c>
      <c r="B35" t="str">
        <f>IFERROR(VLOOKUP(Tabela3[[#This Row],[Disciplina]],Tabela10[],2,0),"-")</f>
        <v>-</v>
      </c>
      <c r="C35" s="3" t="str">
        <f>IFERROR(VLOOKUP(Tabela3[[#This Row],[Disciplina]],Tabela10[],3,0),"-")</f>
        <v>-</v>
      </c>
      <c r="D35" s="10" t="str">
        <f>IFERROR(VLOOKUP(Tabela3[[#This Row],[Disciplina]],Tabela9[],2,0),"-")</f>
        <v>-</v>
      </c>
      <c r="E35" s="3" t="str">
        <f>IFERROR(VLOOKUP(Tabela3[[#This Row],[Disciplina]],Tabela9[],3,0),"-")</f>
        <v>-</v>
      </c>
      <c r="F35" s="10" t="str">
        <f>IFERROR(VLOOKUP(Tabela3[[#This Row],[Disciplina]],Tabela8[],2,0),"-")</f>
        <v>-</v>
      </c>
      <c r="G35" s="3" t="str">
        <f>IFERROR(VLOOKUP(Tabela3[[#This Row],[Disciplina]],Tabela8[],3,0),"-")</f>
        <v>-</v>
      </c>
      <c r="H35" s="2" t="str">
        <f>IFERROR(VLOOKUP(Tabela3[[#This Row],[Disciplina]],q2016_3[],2,0),"_")</f>
        <v>_</v>
      </c>
      <c r="I35" s="2" t="str">
        <f>IFERROR(VLOOKUP(Tabela3[[#This Row],[Disciplina]],q2016_3[],3,0),"-")</f>
        <v>-</v>
      </c>
      <c r="J35" s="5" t="str">
        <f>IFERROR(VLOOKUP(Tabela3[[#This Row],[Disciplina]],q2016_3[],4,0),"-")</f>
        <v>-</v>
      </c>
      <c r="K35" s="2" t="str">
        <f>IFERROR(VLOOKUP(Tabela3[[#This Row],[Disciplina]],q2016_2[],2,0),"_")</f>
        <v>_</v>
      </c>
      <c r="L35" s="2" t="str">
        <f>IFERROR(VLOOKUP(Tabela3[[#This Row],[Disciplina]],q2016_2[],3,0),"-")</f>
        <v>-</v>
      </c>
      <c r="M35" s="5" t="str">
        <f>IFERROR(VLOOKUP(Tabela3[[#This Row],[Disciplina]],q2016_2[],4,0),"-")</f>
        <v>-</v>
      </c>
      <c r="N35" s="8" t="str">
        <f>IFERROR(VLOOKUP(Tabela3[[#This Row],[Disciplina]],q2016_1[],2,0),"_")</f>
        <v>_</v>
      </c>
      <c r="O35" s="2" t="str">
        <f>IFERROR(VLOOKUP(Tabela3[[#This Row],[Disciplina]],q2016_1[],3,0),"-")</f>
        <v>-</v>
      </c>
      <c r="P35" s="5" t="str">
        <f>IFERROR(VLOOKUP(Tabela3[[#This Row],[Disciplina]],q2016_1[],4,0),"-")</f>
        <v>-</v>
      </c>
      <c r="Q35" s="2">
        <f>IFERROR(VLOOKUP(Tabela3[[#This Row],[Disciplina]],q2015_3[],2,0),"_")</f>
        <v>1</v>
      </c>
      <c r="R35" s="2">
        <f>IFERROR(VLOOKUP(Tabela3[[#This Row],[Disciplina]],q2015_3[],3,0),"_")</f>
        <v>0</v>
      </c>
      <c r="S35" s="5" t="str">
        <f>IFERROR(VLOOKUP(Tabela3[[#This Row],[Disciplina]],q2015_3[],4,0),"_")</f>
        <v>Suze de Oliveira Piza</v>
      </c>
      <c r="T35" s="8" t="str">
        <f>IFERROR(VLOOKUP(Tabela3[[#This Row],[Disciplina]],q2015_2[],2,0),"_")</f>
        <v>_</v>
      </c>
      <c r="U35" s="2" t="str">
        <f>IFERROR(VLOOKUP(Tabela3[[#This Row],[Disciplina]],q2015_2[],3,0),"_")</f>
        <v>_</v>
      </c>
      <c r="V35" s="7" t="str">
        <f>IFERROR(VLOOKUP(Tabela3[[#This Row],[Disciplina]],q2015_2[],4,0),"_")</f>
        <v>_</v>
      </c>
      <c r="W35" s="2">
        <f>IFERROR(VLOOKUP(Tabela3[[#This Row],[Disciplina]],q2015_1[],2,0),"_")</f>
        <v>4</v>
      </c>
      <c r="X35" s="2">
        <f>IFERROR(VLOOKUP(Tabela3[[#This Row],[Disciplina]],q2015_1[],3,0),"_")</f>
        <v>0</v>
      </c>
      <c r="Y35" s="2" t="str">
        <f>IFERROR(VLOOKUP(Tabela3[[#This Row],[Disciplina]],q2015_1[],4,0),"_")</f>
        <v xml:space="preserve">FLAMARION RAMOS </v>
      </c>
    </row>
    <row r="36" spans="1:25" x14ac:dyDescent="0.25">
      <c r="A36" s="3" t="s">
        <v>628</v>
      </c>
      <c r="B36" t="str">
        <f>IFERROR(VLOOKUP(Tabela3[[#This Row],[Disciplina]],Tabela10[],2,0),"-")</f>
        <v>-</v>
      </c>
      <c r="C36" s="3" t="str">
        <f>IFERROR(VLOOKUP(Tabela3[[#This Row],[Disciplina]],Tabela10[],3,0),"-")</f>
        <v>-</v>
      </c>
      <c r="D36">
        <f>IFERROR(VLOOKUP(Tabela3[[#This Row],[Disciplina]],Tabela9[],2,0),"-")</f>
        <v>0</v>
      </c>
      <c r="E36" s="7" t="str">
        <f>IFERROR(VLOOKUP(Tabela3[[#This Row],[Disciplina]],Tabela9[],3,0),"-")</f>
        <v>LUCIO CAMPOS COSTA</v>
      </c>
      <c r="F36" s="2" t="str">
        <f>IFERROR(VLOOKUP(Tabela3[[#This Row],[Disciplina]],Tabela8[],2,0),"-")</f>
        <v>-</v>
      </c>
      <c r="G36" s="7" t="str">
        <f>IFERROR(VLOOKUP(Tabela3[[#This Row],[Disciplina]],Tabela8[],3,0),"-")</f>
        <v>-</v>
      </c>
      <c r="H36" s="2" t="str">
        <f>IFERROR(VLOOKUP(Tabela3[[#This Row],[Disciplina]],q2016_3[],2,0),"_")</f>
        <v>_</v>
      </c>
      <c r="I36" s="2" t="str">
        <f>IFERROR(VLOOKUP(Tabela3[[#This Row],[Disciplina]],q2016_3[],3,0),"-")</f>
        <v>-</v>
      </c>
      <c r="J36" s="5" t="str">
        <f>IFERROR(VLOOKUP(Tabela3[[#This Row],[Disciplina]],q2016_3[],4,0),"-")</f>
        <v>-</v>
      </c>
      <c r="K36" s="2" t="str">
        <f>IFERROR(VLOOKUP(Tabela3[[#This Row],[Disciplina]],q2016_2[],2,0),"_")</f>
        <v>_</v>
      </c>
      <c r="L36" s="2" t="str">
        <f>IFERROR(VLOOKUP(Tabela3[[#This Row],[Disciplina]],q2016_2[],3,0),"-")</f>
        <v>-</v>
      </c>
      <c r="M36" s="5" t="str">
        <f>IFERROR(VLOOKUP(Tabela3[[#This Row],[Disciplina]],q2016_2[],4,0),"-")</f>
        <v>-</v>
      </c>
      <c r="N36" s="8" t="str">
        <f>IFERROR(VLOOKUP(Tabela3[[#This Row],[Disciplina]],q2016_1[],2,0),"_")</f>
        <v>_</v>
      </c>
      <c r="O36" s="2" t="str">
        <f>IFERROR(VLOOKUP(Tabela3[[#This Row],[Disciplina]],q2016_1[],3,0),"-")</f>
        <v>-</v>
      </c>
      <c r="P36" s="5" t="str">
        <f>IFERROR(VLOOKUP(Tabela3[[#This Row],[Disciplina]],q2016_1[],4,0),"-")</f>
        <v>-</v>
      </c>
      <c r="Q36" s="2" t="str">
        <f>IFERROR(VLOOKUP(Tabela3[[#This Row],[Disciplina]],q2015_3[],2,0),"_")</f>
        <v>_</v>
      </c>
      <c r="R36" s="2" t="str">
        <f>IFERROR(VLOOKUP(Tabela3[[#This Row],[Disciplina]],q2015_3[],3,0),"_")</f>
        <v>_</v>
      </c>
      <c r="S36" s="5" t="str">
        <f>IFERROR(VLOOKUP(Tabela3[[#This Row],[Disciplina]],q2015_3[],4,0),"_")</f>
        <v>_</v>
      </c>
      <c r="T36" s="8" t="str">
        <f>IFERROR(VLOOKUP(Tabela3[[#This Row],[Disciplina]],q2015_2[],2,0),"_")</f>
        <v>_</v>
      </c>
      <c r="U36" s="2" t="str">
        <f>IFERROR(VLOOKUP(Tabela3[[#This Row],[Disciplina]],q2015_2[],3,0),"_")</f>
        <v>_</v>
      </c>
      <c r="V36" s="7" t="str">
        <f>IFERROR(VLOOKUP(Tabela3[[#This Row],[Disciplina]],q2015_2[],4,0),"_")</f>
        <v>_</v>
      </c>
      <c r="W36" s="2" t="str">
        <f>IFERROR(VLOOKUP(Tabela3[[#This Row],[Disciplina]],q2015_1[],2,0),"_")</f>
        <v>_</v>
      </c>
      <c r="X36" s="2" t="str">
        <f>IFERROR(VLOOKUP(Tabela3[[#This Row],[Disciplina]],q2015_1[],3,0),"_")</f>
        <v>_</v>
      </c>
      <c r="Y36" s="2" t="str">
        <f>IFERROR(VLOOKUP(Tabela3[[#This Row],[Disciplina]],q2015_1[],4,0),"_")</f>
        <v>_</v>
      </c>
    </row>
    <row r="37" spans="1:25" x14ac:dyDescent="0.25">
      <c r="A37" s="3" t="s">
        <v>510</v>
      </c>
      <c r="B37" t="str">
        <f>IFERROR(VLOOKUP(Tabela3[[#This Row],[Disciplina]],Tabela10[],2,0),"-")</f>
        <v>-</v>
      </c>
      <c r="C37" s="3" t="str">
        <f>IFERROR(VLOOKUP(Tabela3[[#This Row],[Disciplina]],Tabela10[],3,0),"-")</f>
        <v>-</v>
      </c>
      <c r="D37" s="10" t="str">
        <f>IFERROR(VLOOKUP(Tabela3[[#This Row],[Disciplina]],Tabela9[],2,0),"-")</f>
        <v>-</v>
      </c>
      <c r="E37" s="3" t="str">
        <f>IFERROR(VLOOKUP(Tabela3[[#This Row],[Disciplina]],Tabela9[],3,0),"-")</f>
        <v>-</v>
      </c>
      <c r="F37" s="10" t="str">
        <f>IFERROR(VLOOKUP(Tabela3[[#This Row],[Disciplina]],Tabela8[],2,0),"-")</f>
        <v>-</v>
      </c>
      <c r="G37" s="3" t="str">
        <f>IFERROR(VLOOKUP(Tabela3[[#This Row],[Disciplina]],Tabela8[],3,0),"-")</f>
        <v>-</v>
      </c>
      <c r="H37" s="2" t="str">
        <f>IFERROR(VLOOKUP(Tabela3[[#This Row],[Disciplina]],q2016_3[],2,0),"_")</f>
        <v>_</v>
      </c>
      <c r="I37" s="2" t="str">
        <f>IFERROR(VLOOKUP(Tabela3[[#This Row],[Disciplina]],q2016_3[],3,0),"-")</f>
        <v>-</v>
      </c>
      <c r="J37" s="5" t="str">
        <f>IFERROR(VLOOKUP(Tabela3[[#This Row],[Disciplina]],q2016_3[],4,0),"-")</f>
        <v>-</v>
      </c>
      <c r="K37" s="2" t="str">
        <f>IFERROR(VLOOKUP(Tabela3[[#This Row],[Disciplina]],q2016_2[],2,0),"_")</f>
        <v>_</v>
      </c>
      <c r="L37" s="2" t="str">
        <f>IFERROR(VLOOKUP(Tabela3[[#This Row],[Disciplina]],q2016_2[],3,0),"-")</f>
        <v>-</v>
      </c>
      <c r="M37" s="5" t="str">
        <f>IFERROR(VLOOKUP(Tabela3[[#This Row],[Disciplina]],q2016_2[],4,0),"-")</f>
        <v>-</v>
      </c>
      <c r="N37" s="8" t="str">
        <f>IFERROR(VLOOKUP(Tabela3[[#This Row],[Disciplina]],q2016_1[],2,0),"_")</f>
        <v>_</v>
      </c>
      <c r="O37" s="2" t="str">
        <f>IFERROR(VLOOKUP(Tabela3[[#This Row],[Disciplina]],q2016_1[],3,0),"-")</f>
        <v>-</v>
      </c>
      <c r="P37" s="5" t="str">
        <f>IFERROR(VLOOKUP(Tabela3[[#This Row],[Disciplina]],q2016_1[],4,0),"-")</f>
        <v>-</v>
      </c>
      <c r="Q37" s="2" t="str">
        <f>IFERROR(VLOOKUP(Tabela3[[#This Row],[Disciplina]],q2015_3[],2,0),"_")</f>
        <v>_</v>
      </c>
      <c r="R37" s="2" t="str">
        <f>IFERROR(VLOOKUP(Tabela3[[#This Row],[Disciplina]],q2015_3[],3,0),"_")</f>
        <v>_</v>
      </c>
      <c r="S37" s="5" t="str">
        <f>IFERROR(VLOOKUP(Tabela3[[#This Row],[Disciplina]],q2015_3[],4,0),"_")</f>
        <v>_</v>
      </c>
      <c r="T37" s="8" t="str">
        <f>IFERROR(VLOOKUP(Tabela3[[#This Row],[Disciplina]],q2015_2[],2,0),"_")</f>
        <v>_</v>
      </c>
      <c r="U37" s="2" t="str">
        <f>IFERROR(VLOOKUP(Tabela3[[#This Row],[Disciplina]],q2015_2[],3,0),"_")</f>
        <v>_</v>
      </c>
      <c r="V37" s="7" t="str">
        <f>IFERROR(VLOOKUP(Tabela3[[#This Row],[Disciplina]],q2015_2[],4,0),"_")</f>
        <v>_</v>
      </c>
      <c r="W37" s="2">
        <f>IFERROR(VLOOKUP(Tabela3[[#This Row],[Disciplina]],q2015_1[],2,0),"_")</f>
        <v>2</v>
      </c>
      <c r="X37" s="2">
        <f>IFERROR(VLOOKUP(Tabela3[[#This Row],[Disciplina]],q2015_1[],3,0),"_")</f>
        <v>0</v>
      </c>
      <c r="Y37" s="2" t="str">
        <f>IFERROR(VLOOKUP(Tabela3[[#This Row],[Disciplina]],q2015_1[],4,0),"_")</f>
        <v xml:space="preserve">SIMONE FREITAS </v>
      </c>
    </row>
    <row r="38" spans="1:25" x14ac:dyDescent="0.25">
      <c r="A38" s="3" t="s">
        <v>502</v>
      </c>
      <c r="B38" t="str">
        <f>IFERROR(VLOOKUP(Tabela3[[#This Row],[Disciplina]],Tabela10[],2,0),"-")</f>
        <v>-</v>
      </c>
      <c r="C38" s="3" t="str">
        <f>IFERROR(VLOOKUP(Tabela3[[#This Row],[Disciplina]],Tabela10[],3,0),"-")</f>
        <v>-</v>
      </c>
      <c r="D38" s="10">
        <f>IFERROR(VLOOKUP(Tabela3[[#This Row],[Disciplina]],Tabela9[],2,0),"-")</f>
        <v>0</v>
      </c>
      <c r="E38" s="3" t="str">
        <f>IFERROR(VLOOKUP(Tabela3[[#This Row],[Disciplina]],Tabela9[],3,0),"-")</f>
        <v>ANDRÉ PANIAGO LESSA</v>
      </c>
      <c r="F38" s="10" t="str">
        <f>IFERROR(VLOOKUP(Tabela3[[#This Row],[Disciplina]],Tabela8[],2,0),"-")</f>
        <v>-</v>
      </c>
      <c r="G38" s="3" t="str">
        <f>IFERROR(VLOOKUP(Tabela3[[#This Row],[Disciplina]],Tabela8[],3,0),"-")</f>
        <v>-</v>
      </c>
      <c r="H38" s="2" t="str">
        <f>IFERROR(VLOOKUP(Tabela3[[#This Row],[Disciplina]],q2016_3[],2,0),"_")</f>
        <v>_</v>
      </c>
      <c r="I38" s="2" t="str">
        <f>IFERROR(VLOOKUP(Tabela3[[#This Row],[Disciplina]],q2016_3[],3,0),"-")</f>
        <v>-</v>
      </c>
      <c r="J38" s="5" t="str">
        <f>IFERROR(VLOOKUP(Tabela3[[#This Row],[Disciplina]],q2016_3[],4,0),"-")</f>
        <v>-</v>
      </c>
      <c r="K38" s="2" t="str">
        <f>IFERROR(VLOOKUP(Tabela3[[#This Row],[Disciplina]],q2016_2[],2,0),"_")</f>
        <v>_</v>
      </c>
      <c r="L38" s="2" t="str">
        <f>IFERROR(VLOOKUP(Tabela3[[#This Row],[Disciplina]],q2016_2[],3,0),"-")</f>
        <v>-</v>
      </c>
      <c r="M38" s="5" t="str">
        <f>IFERROR(VLOOKUP(Tabela3[[#This Row],[Disciplina]],q2016_2[],4,0),"-")</f>
        <v>-</v>
      </c>
      <c r="N38" s="8" t="str">
        <f>IFERROR(VLOOKUP(Tabela3[[#This Row],[Disciplina]],q2016_1[],2,0),"_")</f>
        <v>_</v>
      </c>
      <c r="O38" s="2" t="str">
        <f>IFERROR(VLOOKUP(Tabela3[[#This Row],[Disciplina]],q2016_1[],3,0),"-")</f>
        <v>-</v>
      </c>
      <c r="P38" s="5" t="str">
        <f>IFERROR(VLOOKUP(Tabela3[[#This Row],[Disciplina]],q2016_1[],4,0),"-")</f>
        <v>-</v>
      </c>
      <c r="Q38" s="2" t="str">
        <f>IFERROR(VLOOKUP(Tabela3[[#This Row],[Disciplina]],q2015_3[],2,0),"_")</f>
        <v>_</v>
      </c>
      <c r="R38" s="2" t="str">
        <f>IFERROR(VLOOKUP(Tabela3[[#This Row],[Disciplina]],q2015_3[],3,0),"_")</f>
        <v>_</v>
      </c>
      <c r="S38" s="5" t="str">
        <f>IFERROR(VLOOKUP(Tabela3[[#This Row],[Disciplina]],q2015_3[],4,0),"_")</f>
        <v>_</v>
      </c>
      <c r="T38" s="8">
        <f>IFERROR(VLOOKUP(Tabela3[[#This Row],[Disciplina]],q2015_2[],2,0),"_")</f>
        <v>0</v>
      </c>
      <c r="U38" s="2">
        <f>IFERROR(VLOOKUP(Tabela3[[#This Row],[Disciplina]],q2015_2[],3,0),"_")</f>
        <v>1</v>
      </c>
      <c r="V38" s="7" t="str">
        <f>IFERROR(VLOOKUP(Tabela3[[#This Row],[Disciplina]],q2015_2[],4,0),"_")</f>
        <v>Jose Kenichi Mizukoshi   </v>
      </c>
      <c r="W38" s="2" t="str">
        <f>IFERROR(VLOOKUP(Tabela3[[#This Row],[Disciplina]],q2015_1[],2,0),"_")</f>
        <v>_</v>
      </c>
      <c r="X38" s="2" t="str">
        <f>IFERROR(VLOOKUP(Tabela3[[#This Row],[Disciplina]],q2015_1[],3,0),"_")</f>
        <v>_</v>
      </c>
      <c r="Y38" s="2" t="str">
        <f>IFERROR(VLOOKUP(Tabela3[[#This Row],[Disciplina]],q2015_1[],4,0),"_")</f>
        <v>_</v>
      </c>
    </row>
    <row r="39" spans="1:25" x14ac:dyDescent="0.25">
      <c r="A39" s="3" t="s">
        <v>182</v>
      </c>
      <c r="B39" t="str">
        <f>IFERROR(VLOOKUP(Tabela3[[#This Row],[Disciplina]],Tabela10[],2,0),"-")</f>
        <v>-</v>
      </c>
      <c r="C39" s="3" t="str">
        <f>IFERROR(VLOOKUP(Tabela3[[#This Row],[Disciplina]],Tabela10[],3,0),"-")</f>
        <v>-</v>
      </c>
      <c r="D39" s="10" t="str">
        <f>IFERROR(VLOOKUP(Tabela3[[#This Row],[Disciplina]],Tabela9[],2,0),"-")</f>
        <v>-</v>
      </c>
      <c r="E39" s="3" t="str">
        <f>IFERROR(VLOOKUP(Tabela3[[#This Row],[Disciplina]],Tabela9[],3,0),"-")</f>
        <v>-</v>
      </c>
      <c r="F39" s="10" t="str">
        <f>IFERROR(VLOOKUP(Tabela3[[#This Row],[Disciplina]],Tabela8[],2,0),"-")</f>
        <v>-</v>
      </c>
      <c r="G39" s="3" t="str">
        <f>IFERROR(VLOOKUP(Tabela3[[#This Row],[Disciplina]],Tabela8[],3,0),"-")</f>
        <v>-</v>
      </c>
      <c r="H39" s="2" t="str">
        <f>IFERROR(VLOOKUP(Tabela3[[#This Row],[Disciplina]],q2016_3[],2,0),"_")</f>
        <v>_</v>
      </c>
      <c r="I39" s="2" t="str">
        <f>IFERROR(VLOOKUP(Tabela3[[#This Row],[Disciplina]],q2016_3[],3,0),"-")</f>
        <v>-</v>
      </c>
      <c r="J39" s="5" t="str">
        <f>IFERROR(VLOOKUP(Tabela3[[#This Row],[Disciplina]],q2016_3[],4,0),"-")</f>
        <v>-</v>
      </c>
      <c r="K39">
        <f>IFERROR(VLOOKUP(Tabela3[[#This Row],[Disciplina]],q2016_2[],2,0),"_")</f>
        <v>1</v>
      </c>
      <c r="L39">
        <f>IFERROR(VLOOKUP(Tabela3[[#This Row],[Disciplina]],q2016_2[],3,0),"-")</f>
        <v>0</v>
      </c>
      <c r="M39" s="4" t="str">
        <f>IFERROR(VLOOKUP(Tabela3[[#This Row],[Disciplina]],q2016_2[],4,0),"-")</f>
        <v>Ricardo Rocamora Paszko</v>
      </c>
      <c r="N39" t="str">
        <f>IFERROR(VLOOKUP(Tabela3[[#This Row],[Disciplina]],q2016_1[],2,0),"_")</f>
        <v>_</v>
      </c>
      <c r="O39" t="str">
        <f>IFERROR(VLOOKUP(Tabela3[[#This Row],[Disciplina]],q2016_1[],3,0),"-")</f>
        <v>-</v>
      </c>
      <c r="P39" s="4" t="str">
        <f>IFERROR(VLOOKUP(Tabela3[[#This Row],[Disciplina]],q2016_1[],4,0),"-")</f>
        <v>-</v>
      </c>
      <c r="Q39" t="str">
        <f>IFERROR(VLOOKUP(Tabela3[[#This Row],[Disciplina]],q2015_3[],2,0),"_")</f>
        <v>_</v>
      </c>
      <c r="R39" t="str">
        <f>IFERROR(VLOOKUP(Tabela3[[#This Row],[Disciplina]],q2015_3[],3,0),"_")</f>
        <v>_</v>
      </c>
      <c r="S39" s="4" t="str">
        <f>IFERROR(VLOOKUP(Tabela3[[#This Row],[Disciplina]],q2015_3[],4,0),"_")</f>
        <v>_</v>
      </c>
      <c r="T39" t="str">
        <f>IFERROR(VLOOKUP(Tabela3[[#This Row],[Disciplina]],q2015_2[],2,0),"_")</f>
        <v>_</v>
      </c>
      <c r="U39" t="str">
        <f>IFERROR(VLOOKUP(Tabela3[[#This Row],[Disciplina]],q2015_2[],3,0),"_")</f>
        <v>_</v>
      </c>
      <c r="V39" s="3" t="str">
        <f>IFERROR(VLOOKUP(Tabela3[[#This Row],[Disciplina]],q2015_2[],4,0),"_")</f>
        <v>_</v>
      </c>
      <c r="W39" t="str">
        <f>IFERROR(VLOOKUP(Tabela3[[#This Row],[Disciplina]],q2015_1[],2,0),"_")</f>
        <v>_</v>
      </c>
      <c r="X39" t="str">
        <f>IFERROR(VLOOKUP(Tabela3[[#This Row],[Disciplina]],q2015_1[],3,0),"_")</f>
        <v>_</v>
      </c>
      <c r="Y39" t="str">
        <f>IFERROR(VLOOKUP(Tabela3[[#This Row],[Disciplina]],q2015_1[],4,0),"_")</f>
        <v>_</v>
      </c>
    </row>
    <row r="40" spans="1:25" x14ac:dyDescent="0.25">
      <c r="A40" s="3" t="s">
        <v>24</v>
      </c>
      <c r="B40" t="str">
        <f>IFERROR(VLOOKUP(Tabela3[[#This Row],[Disciplina]],Tabela10[],2,0),"-")</f>
        <v>-</v>
      </c>
      <c r="C40" s="3" t="str">
        <f>IFERROR(VLOOKUP(Tabela3[[#This Row],[Disciplina]],Tabela10[],3,0),"-")</f>
        <v>-</v>
      </c>
      <c r="D40" s="10" t="str">
        <f>IFERROR(VLOOKUP(Tabela3[[#This Row],[Disciplina]],Tabela9[],2,0),"-")</f>
        <v>-</v>
      </c>
      <c r="E40" s="3" t="str">
        <f>IFERROR(VLOOKUP(Tabela3[[#This Row],[Disciplina]],Tabela9[],3,0),"-")</f>
        <v>-</v>
      </c>
      <c r="F40" s="10" t="str">
        <f>IFERROR(VLOOKUP(Tabela3[[#This Row],[Disciplina]],Tabela8[],2,0),"-")</f>
        <v>-</v>
      </c>
      <c r="G40" s="3" t="str">
        <f>IFERROR(VLOOKUP(Tabela3[[#This Row],[Disciplina]],Tabela8[],3,0),"-")</f>
        <v>-</v>
      </c>
      <c r="H40">
        <f>IFERROR(VLOOKUP(Tabela3[[#This Row],[Disciplina]],q2016_3[],2,0),"_")</f>
        <v>1</v>
      </c>
      <c r="I40">
        <f>IFERROR(VLOOKUP(Tabela3[[#This Row],[Disciplina]],q2016_3[],3,0),"-")</f>
        <v>0</v>
      </c>
      <c r="J40" s="4" t="str">
        <f>IFERROR(VLOOKUP(Tabela3[[#This Row],[Disciplina]],q2016_3[],4,0),"-")</f>
        <v>Roosevelt Droppa Junior</v>
      </c>
      <c r="K40" t="str">
        <f>IFERROR(VLOOKUP(Tabela3[[#This Row],[Disciplina]],q2016_2[],2,0),"_")</f>
        <v>_</v>
      </c>
      <c r="L40" t="str">
        <f>IFERROR(VLOOKUP(Tabela3[[#This Row],[Disciplina]],q2016_2[],3,0),"-")</f>
        <v>-</v>
      </c>
      <c r="M40" s="4" t="str">
        <f>IFERROR(VLOOKUP(Tabela3[[#This Row],[Disciplina]],q2016_2[],4,0),"-")</f>
        <v>-</v>
      </c>
      <c r="N40" t="str">
        <f>IFERROR(VLOOKUP(Tabela3[[#This Row],[Disciplina]],q2016_1[],2,0),"_")</f>
        <v>_</v>
      </c>
      <c r="O40" t="str">
        <f>IFERROR(VLOOKUP(Tabela3[[#This Row],[Disciplina]],q2016_1[],3,0),"-")</f>
        <v>-</v>
      </c>
      <c r="P40" s="4" t="str">
        <f>IFERROR(VLOOKUP(Tabela3[[#This Row],[Disciplina]],q2016_1[],4,0),"-")</f>
        <v>-</v>
      </c>
      <c r="Q40" t="str">
        <f>IFERROR(VLOOKUP(Tabela3[[#This Row],[Disciplina]],q2015_3[],2,0),"_")</f>
        <v>_</v>
      </c>
      <c r="R40" t="str">
        <f>IFERROR(VLOOKUP(Tabela3[[#This Row],[Disciplina]],q2015_3[],3,0),"_")</f>
        <v>_</v>
      </c>
      <c r="S40" s="4" t="str">
        <f>IFERROR(VLOOKUP(Tabela3[[#This Row],[Disciplina]],q2015_3[],4,0),"_")</f>
        <v>_</v>
      </c>
      <c r="T40" t="str">
        <f>IFERROR(VLOOKUP(Tabela3[[#This Row],[Disciplina]],q2015_2[],2,0),"_")</f>
        <v>_</v>
      </c>
      <c r="U40" t="str">
        <f>IFERROR(VLOOKUP(Tabela3[[#This Row],[Disciplina]],q2015_2[],3,0),"_")</f>
        <v>_</v>
      </c>
      <c r="V40" s="3" t="str">
        <f>IFERROR(VLOOKUP(Tabela3[[#This Row],[Disciplina]],q2015_2[],4,0),"_")</f>
        <v>_</v>
      </c>
      <c r="W40" t="str">
        <f>IFERROR(VLOOKUP(Tabela3[[#This Row],[Disciplina]],q2015_1[],2,0),"_")</f>
        <v>_</v>
      </c>
      <c r="X40" t="str">
        <f>IFERROR(VLOOKUP(Tabela3[[#This Row],[Disciplina]],q2015_1[],3,0),"_")</f>
        <v>_</v>
      </c>
      <c r="Y40" t="str">
        <f>IFERROR(VLOOKUP(Tabela3[[#This Row],[Disciplina]],q2015_1[],4,0),"_")</f>
        <v>_</v>
      </c>
    </row>
    <row r="41" spans="1:25" x14ac:dyDescent="0.25">
      <c r="A41" s="3" t="s">
        <v>26</v>
      </c>
      <c r="B41">
        <f>IFERROR(VLOOKUP(Tabela3[[#This Row],[Disciplina]],Tabela10[],2,0),"-")</f>
        <v>0</v>
      </c>
      <c r="C41" s="3" t="str">
        <f>IFERROR(VLOOKUP(Tabela3[[#This Row],[Disciplina]],Tabela10[],3,0),"-")</f>
        <v>Artur Franz Keppler</v>
      </c>
      <c r="D41" s="10" t="str">
        <f>IFERROR(VLOOKUP(Tabela3[[#This Row],[Disciplina]],Tabela9[],2,0),"-")</f>
        <v>-</v>
      </c>
      <c r="E41" s="3" t="str">
        <f>IFERROR(VLOOKUP(Tabela3[[#This Row],[Disciplina]],Tabela9[],3,0),"-")</f>
        <v>-</v>
      </c>
      <c r="F41" s="10" t="str">
        <f>IFERROR(VLOOKUP(Tabela3[[#This Row],[Disciplina]],Tabela8[],2,0),"-")</f>
        <v>-</v>
      </c>
      <c r="G41" s="3" t="str">
        <f>IFERROR(VLOOKUP(Tabela3[[#This Row],[Disciplina]],Tabela8[],3,0),"-")</f>
        <v>-</v>
      </c>
      <c r="H41">
        <f>IFERROR(VLOOKUP(Tabela3[[#This Row],[Disciplina]],q2016_3[],2,0),"_")</f>
        <v>2</v>
      </c>
      <c r="I41">
        <f>IFERROR(VLOOKUP(Tabela3[[#This Row],[Disciplina]],q2016_3[],3,0),"-")</f>
        <v>0</v>
      </c>
      <c r="J41" s="4" t="str">
        <f>IFERROR(VLOOKUP(Tabela3[[#This Row],[Disciplina]],q2016_3[],4,0),"-")</f>
        <v>Artur Franz Keppler</v>
      </c>
      <c r="K41" t="str">
        <f>IFERROR(VLOOKUP(Tabela3[[#This Row],[Disciplina]],q2016_2[],2,0),"_")</f>
        <v>_</v>
      </c>
      <c r="L41" t="str">
        <f>IFERROR(VLOOKUP(Tabela3[[#This Row],[Disciplina]],q2016_2[],3,0),"-")</f>
        <v>-</v>
      </c>
      <c r="M41" s="4" t="str">
        <f>IFERROR(VLOOKUP(Tabela3[[#This Row],[Disciplina]],q2016_2[],4,0),"-")</f>
        <v>-</v>
      </c>
      <c r="N41" t="str">
        <f>IFERROR(VLOOKUP(Tabela3[[#This Row],[Disciplina]],q2016_1[],2,0),"_")</f>
        <v>_</v>
      </c>
      <c r="O41" t="str">
        <f>IFERROR(VLOOKUP(Tabela3[[#This Row],[Disciplina]],q2016_1[],3,0),"-")</f>
        <v>-</v>
      </c>
      <c r="P41" s="4" t="str">
        <f>IFERROR(VLOOKUP(Tabela3[[#This Row],[Disciplina]],q2016_1[],4,0),"-")</f>
        <v>-</v>
      </c>
      <c r="Q41">
        <f>IFERROR(VLOOKUP(Tabela3[[#This Row],[Disciplina]],q2015_3[],2,0),"_")</f>
        <v>2</v>
      </c>
      <c r="R41">
        <f>IFERROR(VLOOKUP(Tabela3[[#This Row],[Disciplina]],q2015_3[],3,0),"_")</f>
        <v>0</v>
      </c>
      <c r="S41" s="4" t="str">
        <f>IFERROR(VLOOKUP(Tabela3[[#This Row],[Disciplina]],q2015_3[],4,0),"_")</f>
        <v>Artur Franz Keppler</v>
      </c>
      <c r="T41" t="str">
        <f>IFERROR(VLOOKUP(Tabela3[[#This Row],[Disciplina]],q2015_2[],2,0),"_")</f>
        <v>_</v>
      </c>
      <c r="U41" t="str">
        <f>IFERROR(VLOOKUP(Tabela3[[#This Row],[Disciplina]],q2015_2[],3,0),"_")</f>
        <v>_</v>
      </c>
      <c r="V41" s="3" t="str">
        <f>IFERROR(VLOOKUP(Tabela3[[#This Row],[Disciplina]],q2015_2[],4,0),"_")</f>
        <v>_</v>
      </c>
      <c r="W41" t="str">
        <f>IFERROR(VLOOKUP(Tabela3[[#This Row],[Disciplina]],q2015_1[],2,0),"_")</f>
        <v>_</v>
      </c>
      <c r="X41" t="str">
        <f>IFERROR(VLOOKUP(Tabela3[[#This Row],[Disciplina]],q2015_1[],3,0),"_")</f>
        <v>_</v>
      </c>
      <c r="Y41" t="str">
        <f>IFERROR(VLOOKUP(Tabela3[[#This Row],[Disciplina]],q2015_1[],4,0),"_")</f>
        <v>_</v>
      </c>
    </row>
    <row r="42" spans="1:25" x14ac:dyDescent="0.25">
      <c r="A42" s="3" t="s">
        <v>351</v>
      </c>
      <c r="B42" t="str">
        <f>IFERROR(VLOOKUP(Tabela3[[#This Row],[Disciplina]],Tabela10[],2,0),"-")</f>
        <v>-</v>
      </c>
      <c r="C42" s="3" t="str">
        <f>IFERROR(VLOOKUP(Tabela3[[#This Row],[Disciplina]],Tabela10[],3,0),"-")</f>
        <v>-</v>
      </c>
      <c r="D42" t="str">
        <f>IFERROR(VLOOKUP(Tabela3[[#This Row],[Disciplina]],Tabela9[],2,0),"-")</f>
        <v>-</v>
      </c>
      <c r="E42" s="7" t="str">
        <f>IFERROR(VLOOKUP(Tabela3[[#This Row],[Disciplina]],Tabela9[],3,0),"-")</f>
        <v>-</v>
      </c>
      <c r="F42" s="2">
        <f>IFERROR(VLOOKUP(Tabela3[[#This Row],[Disciplina]],Tabela8[],2,0),"-")</f>
        <v>1</v>
      </c>
      <c r="G42" s="7" t="str">
        <f>IFERROR(VLOOKUP(Tabela3[[#This Row],[Disciplina]],Tabela8[],3,0),"-")</f>
        <v>Giselle Watanabe</v>
      </c>
      <c r="H42" s="2" t="str">
        <f>IFERROR(VLOOKUP(Tabela3[[#This Row],[Disciplina]],q2016_3[],2,0),"_")</f>
        <v>_</v>
      </c>
      <c r="I42" s="2" t="str">
        <f>IFERROR(VLOOKUP(Tabela3[[#This Row],[Disciplina]],q2016_3[],3,0),"-")</f>
        <v>-</v>
      </c>
      <c r="J42" s="5" t="str">
        <f>IFERROR(VLOOKUP(Tabela3[[#This Row],[Disciplina]],q2016_3[],4,0),"-")</f>
        <v>-</v>
      </c>
      <c r="K42" s="2" t="str">
        <f>IFERROR(VLOOKUP(Tabela3[[#This Row],[Disciplina]],q2016_2[],2,0),"_")</f>
        <v>_</v>
      </c>
      <c r="L42" s="2" t="str">
        <f>IFERROR(VLOOKUP(Tabela3[[#This Row],[Disciplina]],q2016_2[],3,0),"-")</f>
        <v>-</v>
      </c>
      <c r="M42" s="5" t="str">
        <f>IFERROR(VLOOKUP(Tabela3[[#This Row],[Disciplina]],q2016_2[],4,0),"-")</f>
        <v>-</v>
      </c>
      <c r="N42" s="8">
        <f>IFERROR(VLOOKUP(Tabela3[[#This Row],[Disciplina]],q2016_1[],2,0),"_")</f>
        <v>2</v>
      </c>
      <c r="O42" s="2">
        <f>IFERROR(VLOOKUP(Tabela3[[#This Row],[Disciplina]],q2016_1[],3,0),"-")</f>
        <v>1</v>
      </c>
      <c r="P42" s="5" t="str">
        <f>IFERROR(VLOOKUP(Tabela3[[#This Row],[Disciplina]],q2016_1[],4,0),"-")</f>
        <v>Marco Antonio Bueno Filho</v>
      </c>
      <c r="Q42" s="2" t="str">
        <f>IFERROR(VLOOKUP(Tabela3[[#This Row],[Disciplina]],q2015_3[],2,0),"_")</f>
        <v>_</v>
      </c>
      <c r="R42" s="2" t="str">
        <f>IFERROR(VLOOKUP(Tabela3[[#This Row],[Disciplina]],q2015_3[],3,0),"_")</f>
        <v>_</v>
      </c>
      <c r="S42" s="5" t="str">
        <f>IFERROR(VLOOKUP(Tabela3[[#This Row],[Disciplina]],q2015_3[],4,0),"_")</f>
        <v>_</v>
      </c>
      <c r="T42" s="8" t="str">
        <f>IFERROR(VLOOKUP(Tabela3[[#This Row],[Disciplina]],q2015_2[],2,0),"_")</f>
        <v>_</v>
      </c>
      <c r="U42" s="2" t="str">
        <f>IFERROR(VLOOKUP(Tabela3[[#This Row],[Disciplina]],q2015_2[],3,0),"_")</f>
        <v>_</v>
      </c>
      <c r="V42" s="7" t="str">
        <f>IFERROR(VLOOKUP(Tabela3[[#This Row],[Disciplina]],q2015_2[],4,0),"_")</f>
        <v>_</v>
      </c>
      <c r="W42" s="2">
        <f>IFERROR(VLOOKUP(Tabela3[[#This Row],[Disciplina]],q2015_1[],2,0),"_")</f>
        <v>6</v>
      </c>
      <c r="X42" s="2">
        <f>IFERROR(VLOOKUP(Tabela3[[#This Row],[Disciplina]],q2015_1[],3,0),"_")</f>
        <v>1</v>
      </c>
      <c r="Y42" s="2" t="str">
        <f>IFERROR(VLOOKUP(Tabela3[[#This Row],[Disciplina]],q2015_1[],4,0),"_")</f>
        <v>MAÍSA HELENA ALTARUGIO</v>
      </c>
    </row>
    <row r="43" spans="1:25" x14ac:dyDescent="0.25">
      <c r="A43" s="3" t="s">
        <v>184</v>
      </c>
      <c r="B43" t="str">
        <f>IFERROR(VLOOKUP(Tabela3[[#This Row],[Disciplina]],Tabela10[],2,0),"-")</f>
        <v>-</v>
      </c>
      <c r="C43" s="3" t="str">
        <f>IFERROR(VLOOKUP(Tabela3[[#This Row],[Disciplina]],Tabela10[],3,0),"-")</f>
        <v>-</v>
      </c>
      <c r="D43" s="10">
        <f>IFERROR(VLOOKUP(Tabela3[[#This Row],[Disciplina]],Tabela9[],2,0),"-")</f>
        <v>1</v>
      </c>
      <c r="E43" s="3" t="str">
        <f>IFERROR(VLOOKUP(Tabela3[[#This Row],[Disciplina]],Tabela9[],3,0),"-")</f>
        <v>JOAO RODRIGO SANTOS DA SILVA</v>
      </c>
      <c r="F43" s="10" t="str">
        <f>IFERROR(VLOOKUP(Tabela3[[#This Row],[Disciplina]],Tabela8[],2,0),"-")</f>
        <v>-</v>
      </c>
      <c r="G43" s="3" t="str">
        <f>IFERROR(VLOOKUP(Tabela3[[#This Row],[Disciplina]],Tabela8[],3,0),"-")</f>
        <v>-</v>
      </c>
      <c r="H43" s="2" t="str">
        <f>IFERROR(VLOOKUP(Tabela3[[#This Row],[Disciplina]],q2016_3[],2,0),"_")</f>
        <v>_</v>
      </c>
      <c r="I43" s="2" t="str">
        <f>IFERROR(VLOOKUP(Tabela3[[#This Row],[Disciplina]],q2016_3[],3,0),"-")</f>
        <v>-</v>
      </c>
      <c r="J43" s="5" t="str">
        <f>IFERROR(VLOOKUP(Tabela3[[#This Row],[Disciplina]],q2016_3[],4,0),"-")</f>
        <v>-</v>
      </c>
      <c r="K43" s="2">
        <f>IFERROR(VLOOKUP(Tabela3[[#This Row],[Disciplina]],q2016_2[],2,0),"_")</f>
        <v>6</v>
      </c>
      <c r="L43" s="2">
        <f>IFERROR(VLOOKUP(Tabela3[[#This Row],[Disciplina]],q2016_2[],3,0),"-")</f>
        <v>1</v>
      </c>
      <c r="M43" s="5" t="str">
        <f>IFERROR(VLOOKUP(Tabela3[[#This Row],[Disciplina]],q2016_2[],4,0),"-")</f>
        <v>Alexander de Freitas</v>
      </c>
      <c r="N43" s="8" t="str">
        <f>IFERROR(VLOOKUP(Tabela3[[#This Row],[Disciplina]],q2016_1[],2,0),"_")</f>
        <v>_</v>
      </c>
      <c r="O43" s="2" t="str">
        <f>IFERROR(VLOOKUP(Tabela3[[#This Row],[Disciplina]],q2016_1[],3,0),"-")</f>
        <v>-</v>
      </c>
      <c r="P43" s="5" t="str">
        <f>IFERROR(VLOOKUP(Tabela3[[#This Row],[Disciplina]],q2016_1[],4,0),"-")</f>
        <v>-</v>
      </c>
      <c r="Q43" s="2" t="str">
        <f>IFERROR(VLOOKUP(Tabela3[[#This Row],[Disciplina]],q2015_3[],2,0),"_")</f>
        <v>_</v>
      </c>
      <c r="R43" s="2" t="str">
        <f>IFERROR(VLOOKUP(Tabela3[[#This Row],[Disciplina]],q2015_3[],3,0),"_")</f>
        <v>_</v>
      </c>
      <c r="S43" s="5" t="str">
        <f>IFERROR(VLOOKUP(Tabela3[[#This Row],[Disciplina]],q2015_3[],4,0),"_")</f>
        <v>_</v>
      </c>
      <c r="T43" s="8">
        <f>IFERROR(VLOOKUP(Tabela3[[#This Row],[Disciplina]],q2015_2[],2,0),"_")</f>
        <v>0</v>
      </c>
      <c r="U43" s="2">
        <f>IFERROR(VLOOKUP(Tabela3[[#This Row],[Disciplina]],q2015_2[],3,0),"_")</f>
        <v>1</v>
      </c>
      <c r="V43" s="7" t="str">
        <f>IFERROR(VLOOKUP(Tabela3[[#This Row],[Disciplina]],q2015_2[],4,0),"_")</f>
        <v>Giselle Watanabe</v>
      </c>
      <c r="W43" s="2" t="str">
        <f>IFERROR(VLOOKUP(Tabela3[[#This Row],[Disciplina]],q2015_1[],2,0),"_")</f>
        <v>_</v>
      </c>
      <c r="X43" s="2" t="str">
        <f>IFERROR(VLOOKUP(Tabela3[[#This Row],[Disciplina]],q2015_1[],3,0),"_")</f>
        <v>_</v>
      </c>
      <c r="Y43" s="2" t="str">
        <f>IFERROR(VLOOKUP(Tabela3[[#This Row],[Disciplina]],q2015_1[],4,0),"_")</f>
        <v>_</v>
      </c>
    </row>
    <row r="44" spans="1:25" x14ac:dyDescent="0.25">
      <c r="A44" s="3" t="s">
        <v>400</v>
      </c>
      <c r="B44" t="str">
        <f>IFERROR(VLOOKUP(Tabela3[[#This Row],[Disciplina]],Tabela10[],2,0),"-")</f>
        <v>-</v>
      </c>
      <c r="C44" s="3" t="str">
        <f>IFERROR(VLOOKUP(Tabela3[[#This Row],[Disciplina]],Tabela10[],3,0),"-")</f>
        <v>-</v>
      </c>
      <c r="D44" s="10" t="str">
        <f>IFERROR(VLOOKUP(Tabela3[[#This Row],[Disciplina]],Tabela9[],2,0),"-")</f>
        <v>-</v>
      </c>
      <c r="E44" s="3" t="str">
        <f>IFERROR(VLOOKUP(Tabela3[[#This Row],[Disciplina]],Tabela9[],3,0),"-")</f>
        <v>-</v>
      </c>
      <c r="F44" s="10" t="str">
        <f>IFERROR(VLOOKUP(Tabela3[[#This Row],[Disciplina]],Tabela8[],2,0),"-")</f>
        <v>-</v>
      </c>
      <c r="G44" s="3" t="str">
        <f>IFERROR(VLOOKUP(Tabela3[[#This Row],[Disciplina]],Tabela8[],3,0),"-")</f>
        <v>-</v>
      </c>
      <c r="H44" s="2" t="str">
        <f>IFERROR(VLOOKUP(Tabela3[[#This Row],[Disciplina]],q2016_3[],2,0),"_")</f>
        <v>_</v>
      </c>
      <c r="I44" s="2" t="str">
        <f>IFERROR(VLOOKUP(Tabela3[[#This Row],[Disciplina]],q2016_3[],3,0),"-")</f>
        <v>-</v>
      </c>
      <c r="J44" s="5" t="str">
        <f>IFERROR(VLOOKUP(Tabela3[[#This Row],[Disciplina]],q2016_3[],4,0),"-")</f>
        <v>-</v>
      </c>
      <c r="K44" s="2" t="str">
        <f>IFERROR(VLOOKUP(Tabela3[[#This Row],[Disciplina]],q2016_2[],2,0),"_")</f>
        <v>_</v>
      </c>
      <c r="L44" s="2" t="str">
        <f>IFERROR(VLOOKUP(Tabela3[[#This Row],[Disciplina]],q2016_2[],3,0),"-")</f>
        <v>-</v>
      </c>
      <c r="M44" s="5" t="str">
        <f>IFERROR(VLOOKUP(Tabela3[[#This Row],[Disciplina]],q2016_2[],4,0),"-")</f>
        <v>-</v>
      </c>
      <c r="N44" t="str">
        <f>IFERROR(VLOOKUP(Tabela3[[#This Row],[Disciplina]],q2016_1[],2,0),"_")</f>
        <v>_</v>
      </c>
      <c r="O44" t="str">
        <f>IFERROR(VLOOKUP(Tabela3[[#This Row],[Disciplina]],q2016_1[],3,0),"-")</f>
        <v>-</v>
      </c>
      <c r="P44" s="5" t="str">
        <f>IFERROR(VLOOKUP(Tabela3[[#This Row],[Disciplina]],q2016_1[],4,0),"-")</f>
        <v>-</v>
      </c>
      <c r="Q44">
        <f>IFERROR(VLOOKUP(Tabela3[[#This Row],[Disciplina]],q2015_3[],2,0),"_")</f>
        <v>1</v>
      </c>
      <c r="R44">
        <f>IFERROR(VLOOKUP(Tabela3[[#This Row],[Disciplina]],q2015_3[],3,0),"_")</f>
        <v>0</v>
      </c>
      <c r="S44" s="4" t="str">
        <f>IFERROR(VLOOKUP(Tabela3[[#This Row],[Disciplina]],q2015_3[],4,0),"_")</f>
        <v>Rafael Ribeiro Dias Vilela de Oliveira 0</v>
      </c>
      <c r="T44" t="str">
        <f>IFERROR(VLOOKUP(Tabela3[[#This Row],[Disciplina]],q2015_2[],2,0),"_")</f>
        <v>_</v>
      </c>
      <c r="U44" t="str">
        <f>IFERROR(VLOOKUP(Tabela3[[#This Row],[Disciplina]],q2015_2[],3,0),"_")</f>
        <v>_</v>
      </c>
      <c r="V44" s="3" t="str">
        <f>IFERROR(VLOOKUP(Tabela3[[#This Row],[Disciplina]],q2015_2[],4,0),"_")</f>
        <v>_</v>
      </c>
      <c r="W44" t="str">
        <f>IFERROR(VLOOKUP(Tabela3[[#This Row],[Disciplina]],q2015_1[],2,0),"_")</f>
        <v>_</v>
      </c>
      <c r="X44" t="str">
        <f>IFERROR(VLOOKUP(Tabela3[[#This Row],[Disciplina]],q2015_1[],3,0),"_")</f>
        <v>_</v>
      </c>
      <c r="Y44" t="str">
        <f>IFERROR(VLOOKUP(Tabela3[[#This Row],[Disciplina]],q2015_1[],4,0),"_")</f>
        <v>_</v>
      </c>
    </row>
    <row r="45" spans="1:25" x14ac:dyDescent="0.25">
      <c r="A45" s="3" t="s">
        <v>302</v>
      </c>
      <c r="B45" t="str">
        <f>IFERROR(VLOOKUP(Tabela3[[#This Row],[Disciplina]],Tabela10[],2,0),"-")</f>
        <v>-</v>
      </c>
      <c r="C45" s="3" t="str">
        <f>IFERROR(VLOOKUP(Tabela3[[#This Row],[Disciplina]],Tabela10[],3,0),"-")</f>
        <v>-</v>
      </c>
      <c r="D45" s="10" t="str">
        <f>IFERROR(VLOOKUP(Tabela3[[#This Row],[Disciplina]],Tabela9[],2,0),"-")</f>
        <v>-</v>
      </c>
      <c r="E45" s="3" t="str">
        <f>IFERROR(VLOOKUP(Tabela3[[#This Row],[Disciplina]],Tabela9[],3,0),"-")</f>
        <v>-</v>
      </c>
      <c r="F45" s="10" t="str">
        <f>IFERROR(VLOOKUP(Tabela3[[#This Row],[Disciplina]],Tabela8[],2,0),"-")</f>
        <v>-</v>
      </c>
      <c r="G45" s="3" t="str">
        <f>IFERROR(VLOOKUP(Tabela3[[#This Row],[Disciplina]],Tabela8[],3,0),"-")</f>
        <v>-</v>
      </c>
      <c r="H45" s="2" t="str">
        <f>IFERROR(VLOOKUP(Tabela3[[#This Row],[Disciplina]],q2016_3[],2,0),"_")</f>
        <v>_</v>
      </c>
      <c r="I45" s="2" t="str">
        <f>IFERROR(VLOOKUP(Tabela3[[#This Row],[Disciplina]],q2016_3[],3,0),"-")</f>
        <v>-</v>
      </c>
      <c r="J45" s="5" t="str">
        <f>IFERROR(VLOOKUP(Tabela3[[#This Row],[Disciplina]],q2016_3[],4,0),"-")</f>
        <v>-</v>
      </c>
      <c r="K45" s="2" t="str">
        <f>IFERROR(VLOOKUP(Tabela3[[#This Row],[Disciplina]],q2016_2[],2,0),"_")</f>
        <v>_</v>
      </c>
      <c r="L45" s="2" t="str">
        <f>IFERROR(VLOOKUP(Tabela3[[#This Row],[Disciplina]],q2016_2[],3,0),"-")</f>
        <v>-</v>
      </c>
      <c r="M45" s="5" t="str">
        <f>IFERROR(VLOOKUP(Tabela3[[#This Row],[Disciplina]],q2016_2[],4,0),"-")</f>
        <v>-</v>
      </c>
      <c r="N45">
        <f>IFERROR(VLOOKUP(Tabela3[[#This Row],[Disciplina]],q2016_1[],2,0),"_")</f>
        <v>4</v>
      </c>
      <c r="O45">
        <f>IFERROR(VLOOKUP(Tabela3[[#This Row],[Disciplina]],q2016_1[],3,0),"-")</f>
        <v>0</v>
      </c>
      <c r="P45" s="4" t="str">
        <f>IFERROR(VLOOKUP(Tabela3[[#This Row],[Disciplina]],q2016_1[],4,0),"-")</f>
        <v>Gustavo Muniz Dias</v>
      </c>
      <c r="Q45" t="str">
        <f>IFERROR(VLOOKUP(Tabela3[[#This Row],[Disciplina]],q2015_3[],2,0),"_")</f>
        <v>_</v>
      </c>
      <c r="R45" t="str">
        <f>IFERROR(VLOOKUP(Tabela3[[#This Row],[Disciplina]],q2015_3[],3,0),"_")</f>
        <v>_</v>
      </c>
      <c r="S45" s="4" t="str">
        <f>IFERROR(VLOOKUP(Tabela3[[#This Row],[Disciplina]],q2015_3[],4,0),"_")</f>
        <v>_</v>
      </c>
      <c r="T45" t="str">
        <f>IFERROR(VLOOKUP(Tabela3[[#This Row],[Disciplina]],q2015_2[],2,0),"_")</f>
        <v>_</v>
      </c>
      <c r="U45" t="str">
        <f>IFERROR(VLOOKUP(Tabela3[[#This Row],[Disciplina]],q2015_2[],3,0),"_")</f>
        <v>_</v>
      </c>
      <c r="V45" s="3" t="str">
        <f>IFERROR(VLOOKUP(Tabela3[[#This Row],[Disciplina]],q2015_2[],4,0),"_")</f>
        <v>_</v>
      </c>
      <c r="W45">
        <f>IFERROR(VLOOKUP(Tabela3[[#This Row],[Disciplina]],q2015_1[],2,0),"_")</f>
        <v>1</v>
      </c>
      <c r="X45">
        <f>IFERROR(VLOOKUP(Tabela3[[#This Row],[Disciplina]],q2015_1[],3,0),"_")</f>
        <v>0</v>
      </c>
      <c r="Y45" t="str">
        <f>IFERROR(VLOOKUP(Tabela3[[#This Row],[Disciplina]],q2015_1[],4,0),"_")</f>
        <v>CIBELE BIONDO</v>
      </c>
    </row>
    <row r="46" spans="1:25" x14ac:dyDescent="0.25">
      <c r="A46" s="3" t="s">
        <v>632</v>
      </c>
      <c r="B46" t="str">
        <f>IFERROR(VLOOKUP(Tabela3[[#This Row],[Disciplina]],Tabela10[],2,0),"-")</f>
        <v>-</v>
      </c>
      <c r="C46" s="3" t="str">
        <f>IFERROR(VLOOKUP(Tabela3[[#This Row],[Disciplina]],Tabela10[],3,0),"-")</f>
        <v>-</v>
      </c>
      <c r="D46">
        <f>IFERROR(VLOOKUP(Tabela3[[#This Row],[Disciplina]],Tabela9[],2,0),"-")</f>
        <v>0</v>
      </c>
      <c r="E46" s="7" t="str">
        <f>IFERROR(VLOOKUP(Tabela3[[#This Row],[Disciplina]],Tabela9[],3,0),"-")</f>
        <v>CIBELE BIONDO</v>
      </c>
      <c r="F46" s="2" t="str">
        <f>IFERROR(VLOOKUP(Tabela3[[#This Row],[Disciplina]],Tabela8[],2,0),"-")</f>
        <v>-</v>
      </c>
      <c r="G46" s="7" t="str">
        <f>IFERROR(VLOOKUP(Tabela3[[#This Row],[Disciplina]],Tabela8[],3,0),"-")</f>
        <v>-</v>
      </c>
      <c r="H46" s="2" t="str">
        <f>IFERROR(VLOOKUP(Tabela3[[#This Row],[Disciplina]],q2016_3[],2,0),"_")</f>
        <v>_</v>
      </c>
      <c r="I46" s="2" t="str">
        <f>IFERROR(VLOOKUP(Tabela3[[#This Row],[Disciplina]],q2016_3[],3,0),"-")</f>
        <v>-</v>
      </c>
      <c r="J46" s="5" t="str">
        <f>IFERROR(VLOOKUP(Tabela3[[#This Row],[Disciplina]],q2016_3[],4,0),"-")</f>
        <v>-</v>
      </c>
      <c r="K46" s="2" t="str">
        <f>IFERROR(VLOOKUP(Tabela3[[#This Row],[Disciplina]],q2016_2[],2,0),"_")</f>
        <v>_</v>
      </c>
      <c r="L46" s="2" t="str">
        <f>IFERROR(VLOOKUP(Tabela3[[#This Row],[Disciplina]],q2016_2[],3,0),"-")</f>
        <v>-</v>
      </c>
      <c r="M46" s="5" t="str">
        <f>IFERROR(VLOOKUP(Tabela3[[#This Row],[Disciplina]],q2016_2[],4,0),"-")</f>
        <v>-</v>
      </c>
      <c r="N46" s="8" t="str">
        <f>IFERROR(VLOOKUP(Tabela3[[#This Row],[Disciplina]],q2016_1[],2,0),"_")</f>
        <v>_</v>
      </c>
      <c r="O46" s="2" t="str">
        <f>IFERROR(VLOOKUP(Tabela3[[#This Row],[Disciplina]],q2016_1[],3,0),"-")</f>
        <v>-</v>
      </c>
      <c r="P46" s="5" t="str">
        <f>IFERROR(VLOOKUP(Tabela3[[#This Row],[Disciplina]],q2016_1[],4,0),"-")</f>
        <v>-</v>
      </c>
      <c r="Q46" s="2" t="str">
        <f>IFERROR(VLOOKUP(Tabela3[[#This Row],[Disciplina]],q2015_3[],2,0),"_")</f>
        <v>_</v>
      </c>
      <c r="R46" s="2" t="str">
        <f>IFERROR(VLOOKUP(Tabela3[[#This Row],[Disciplina]],q2015_3[],3,0),"_")</f>
        <v>_</v>
      </c>
      <c r="S46" s="5" t="str">
        <f>IFERROR(VLOOKUP(Tabela3[[#This Row],[Disciplina]],q2015_3[],4,0),"_")</f>
        <v>_</v>
      </c>
      <c r="T46" s="8" t="str">
        <f>IFERROR(VLOOKUP(Tabela3[[#This Row],[Disciplina]],q2015_2[],2,0),"_")</f>
        <v>_</v>
      </c>
      <c r="U46" s="2" t="str">
        <f>IFERROR(VLOOKUP(Tabela3[[#This Row],[Disciplina]],q2015_2[],3,0),"_")</f>
        <v>_</v>
      </c>
      <c r="V46" s="7" t="str">
        <f>IFERROR(VLOOKUP(Tabela3[[#This Row],[Disciplina]],q2015_2[],4,0),"_")</f>
        <v>_</v>
      </c>
      <c r="W46" s="2" t="str">
        <f>IFERROR(VLOOKUP(Tabela3[[#This Row],[Disciplina]],q2015_1[],2,0),"_")</f>
        <v>_</v>
      </c>
      <c r="X46" s="2" t="str">
        <f>IFERROR(VLOOKUP(Tabela3[[#This Row],[Disciplina]],q2015_1[],3,0),"_")</f>
        <v>_</v>
      </c>
      <c r="Y46" s="2" t="str">
        <f>IFERROR(VLOOKUP(Tabela3[[#This Row],[Disciplina]],q2015_1[],4,0),"_")</f>
        <v>_</v>
      </c>
    </row>
    <row r="47" spans="1:25" x14ac:dyDescent="0.25">
      <c r="A47" s="3" t="s">
        <v>588</v>
      </c>
      <c r="B47" t="str">
        <f>IFERROR(VLOOKUP(Tabela3[[#This Row],[Disciplina]],Tabela10[],2,0),"-")</f>
        <v>-</v>
      </c>
      <c r="C47" s="3" t="str">
        <f>IFERROR(VLOOKUP(Tabela3[[#This Row],[Disciplina]],Tabela10[],3,0),"-")</f>
        <v>-</v>
      </c>
      <c r="D47" t="str">
        <f>IFERROR(VLOOKUP(Tabela3[[#This Row],[Disciplina]],Tabela9[],2,0),"-")</f>
        <v>-</v>
      </c>
      <c r="E47" s="7" t="str">
        <f>IFERROR(VLOOKUP(Tabela3[[#This Row],[Disciplina]],Tabela9[],3,0),"-")</f>
        <v>-</v>
      </c>
      <c r="F47" s="2">
        <f>IFERROR(VLOOKUP(Tabela3[[#This Row],[Disciplina]],Tabela8[],2,0),"-")</f>
        <v>0</v>
      </c>
      <c r="G47" s="7" t="str">
        <f>IFERROR(VLOOKUP(Tabela3[[#This Row],[Disciplina]],Tabela8[],3,0),"-")</f>
        <v>Simone Rodrigues de Freitas</v>
      </c>
      <c r="H47" s="2" t="str">
        <f>IFERROR(VLOOKUP(Tabela3[[#This Row],[Disciplina]],q2016_3[],2,0),"_")</f>
        <v>_</v>
      </c>
      <c r="I47" s="2" t="str">
        <f>IFERROR(VLOOKUP(Tabela3[[#This Row],[Disciplina]],q2016_3[],3,0),"-")</f>
        <v>-</v>
      </c>
      <c r="J47" s="5" t="str">
        <f>IFERROR(VLOOKUP(Tabela3[[#This Row],[Disciplina]],q2016_3[],4,0),"-")</f>
        <v>-</v>
      </c>
      <c r="K47" s="2" t="str">
        <f>IFERROR(VLOOKUP(Tabela3[[#This Row],[Disciplina]],q2016_2[],2,0),"_")</f>
        <v>_</v>
      </c>
      <c r="L47" s="2" t="str">
        <f>IFERROR(VLOOKUP(Tabela3[[#This Row],[Disciplina]],q2016_2[],3,0),"-")</f>
        <v>-</v>
      </c>
      <c r="M47" s="5" t="str">
        <f>IFERROR(VLOOKUP(Tabela3[[#This Row],[Disciplina]],q2016_2[],4,0),"-")</f>
        <v>-</v>
      </c>
      <c r="N47" s="8" t="str">
        <f>IFERROR(VLOOKUP(Tabela3[[#This Row],[Disciplina]],q2016_1[],2,0),"_")</f>
        <v>_</v>
      </c>
      <c r="O47" s="2" t="str">
        <f>IFERROR(VLOOKUP(Tabela3[[#This Row],[Disciplina]],q2016_1[],3,0),"-")</f>
        <v>-</v>
      </c>
      <c r="P47" s="5" t="str">
        <f>IFERROR(VLOOKUP(Tabela3[[#This Row],[Disciplina]],q2016_1[],4,0),"-")</f>
        <v>-</v>
      </c>
      <c r="Q47" s="2" t="str">
        <f>IFERROR(VLOOKUP(Tabela3[[#This Row],[Disciplina]],q2015_3[],2,0),"_")</f>
        <v>_</v>
      </c>
      <c r="R47" s="2" t="str">
        <f>IFERROR(VLOOKUP(Tabela3[[#This Row],[Disciplina]],q2015_3[],3,0),"_")</f>
        <v>_</v>
      </c>
      <c r="S47" s="5" t="str">
        <f>IFERROR(VLOOKUP(Tabela3[[#This Row],[Disciplina]],q2015_3[],4,0),"_")</f>
        <v>_</v>
      </c>
      <c r="T47" s="8" t="str">
        <f>IFERROR(VLOOKUP(Tabela3[[#This Row],[Disciplina]],q2015_2[],2,0),"_")</f>
        <v>_</v>
      </c>
      <c r="U47" s="2" t="str">
        <f>IFERROR(VLOOKUP(Tabela3[[#This Row],[Disciplina]],q2015_2[],3,0),"_")</f>
        <v>_</v>
      </c>
      <c r="V47" s="7" t="str">
        <f>IFERROR(VLOOKUP(Tabela3[[#This Row],[Disciplina]],q2015_2[],4,0),"_")</f>
        <v>_</v>
      </c>
      <c r="W47" s="2" t="str">
        <f>IFERROR(VLOOKUP(Tabela3[[#This Row],[Disciplina]],q2015_1[],2,0),"_")</f>
        <v>_</v>
      </c>
      <c r="X47" s="2" t="str">
        <f>IFERROR(VLOOKUP(Tabela3[[#This Row],[Disciplina]],q2015_1[],3,0),"_")</f>
        <v>_</v>
      </c>
      <c r="Y47" s="2" t="str">
        <f>IFERROR(VLOOKUP(Tabela3[[#This Row],[Disciplina]],q2015_1[],4,0),"_")</f>
        <v>_</v>
      </c>
    </row>
    <row r="48" spans="1:25" x14ac:dyDescent="0.25">
      <c r="A48" s="3" t="s">
        <v>186</v>
      </c>
      <c r="B48" t="str">
        <f>IFERROR(VLOOKUP(Tabela3[[#This Row],[Disciplina]],Tabela10[],2,0),"-")</f>
        <v>-</v>
      </c>
      <c r="C48" s="3" t="str">
        <f>IFERROR(VLOOKUP(Tabela3[[#This Row],[Disciplina]],Tabela10[],3,0),"-")</f>
        <v>-</v>
      </c>
      <c r="D48" s="10" t="str">
        <f>IFERROR(VLOOKUP(Tabela3[[#This Row],[Disciplina]],Tabela9[],2,0),"-")</f>
        <v>-</v>
      </c>
      <c r="E48" s="3" t="str">
        <f>IFERROR(VLOOKUP(Tabela3[[#This Row],[Disciplina]],Tabela9[],3,0),"-")</f>
        <v>-</v>
      </c>
      <c r="F48" s="10">
        <f>IFERROR(VLOOKUP(Tabela3[[#This Row],[Disciplina]],Tabela8[],2,0),"-")</f>
        <v>0</v>
      </c>
      <c r="G48" s="3" t="str">
        <f>IFERROR(VLOOKUP(Tabela3[[#This Row],[Disciplina]],Tabela8[],3,0),"-")</f>
        <v>Márcio de Souza Werneck</v>
      </c>
      <c r="H48" s="2" t="str">
        <f>IFERROR(VLOOKUP(Tabela3[[#This Row],[Disciplina]],q2016_3[],2,0),"_")</f>
        <v>_</v>
      </c>
      <c r="I48" s="2" t="str">
        <f>IFERROR(VLOOKUP(Tabela3[[#This Row],[Disciplina]],q2016_3[],3,0),"-")</f>
        <v>-</v>
      </c>
      <c r="J48" s="5" t="str">
        <f>IFERROR(VLOOKUP(Tabela3[[#This Row],[Disciplina]],q2016_3[],4,0),"-")</f>
        <v>-</v>
      </c>
      <c r="K48">
        <f>IFERROR(VLOOKUP(Tabela3[[#This Row],[Disciplina]],q2016_2[],2,0),"_")</f>
        <v>2</v>
      </c>
      <c r="L48">
        <f>IFERROR(VLOOKUP(Tabela3[[#This Row],[Disciplina]],q2016_2[],3,0),"-")</f>
        <v>0</v>
      </c>
      <c r="M48" s="4" t="str">
        <f>IFERROR(VLOOKUP(Tabela3[[#This Row],[Disciplina]],q2016_2[],4,0),"-")</f>
        <v>Márcio de Souza Werneck</v>
      </c>
      <c r="N48" t="str">
        <f>IFERROR(VLOOKUP(Tabela3[[#This Row],[Disciplina]],q2016_1[],2,0),"_")</f>
        <v>_</v>
      </c>
      <c r="O48" t="str">
        <f>IFERROR(VLOOKUP(Tabela3[[#This Row],[Disciplina]],q2016_1[],3,0),"-")</f>
        <v>-</v>
      </c>
      <c r="P48" s="4" t="str">
        <f>IFERROR(VLOOKUP(Tabela3[[#This Row],[Disciplina]],q2016_1[],4,0),"-")</f>
        <v>-</v>
      </c>
      <c r="Q48">
        <f>IFERROR(VLOOKUP(Tabela3[[#This Row],[Disciplina]],q2015_3[],2,0),"_")</f>
        <v>1</v>
      </c>
      <c r="R48">
        <f>IFERROR(VLOOKUP(Tabela3[[#This Row],[Disciplina]],q2015_3[],3,0),"_")</f>
        <v>0</v>
      </c>
      <c r="S48" s="4" t="str">
        <f>IFERROR(VLOOKUP(Tabela3[[#This Row],[Disciplina]],q2015_3[],4,0),"_")</f>
        <v>Márcio de Souza Werneck</v>
      </c>
      <c r="T48" t="str">
        <f>IFERROR(VLOOKUP(Tabela3[[#This Row],[Disciplina]],q2015_2[],2,0),"_")</f>
        <v>_</v>
      </c>
      <c r="U48" t="str">
        <f>IFERROR(VLOOKUP(Tabela3[[#This Row],[Disciplina]],q2015_2[],3,0),"_")</f>
        <v>_</v>
      </c>
      <c r="V48" s="3" t="str">
        <f>IFERROR(VLOOKUP(Tabela3[[#This Row],[Disciplina]],q2015_2[],4,0),"_")</f>
        <v>_</v>
      </c>
      <c r="W48" t="str">
        <f>IFERROR(VLOOKUP(Tabela3[[#This Row],[Disciplina]],q2015_1[],2,0),"_")</f>
        <v>_</v>
      </c>
      <c r="X48" t="str">
        <f>IFERROR(VLOOKUP(Tabela3[[#This Row],[Disciplina]],q2015_1[],3,0),"_")</f>
        <v>_</v>
      </c>
      <c r="Y48" t="str">
        <f>IFERROR(VLOOKUP(Tabela3[[#This Row],[Disciplina]],q2015_1[],4,0),"_")</f>
        <v>_</v>
      </c>
    </row>
    <row r="49" spans="1:25" x14ac:dyDescent="0.25">
      <c r="A49" s="3" t="s">
        <v>306</v>
      </c>
      <c r="B49" t="str">
        <f>IFERROR(VLOOKUP(Tabela3[[#This Row],[Disciplina]],Tabela10[],2,0),"-")</f>
        <v>-</v>
      </c>
      <c r="C49" s="3" t="str">
        <f>IFERROR(VLOOKUP(Tabela3[[#This Row],[Disciplina]],Tabela10[],3,0),"-")</f>
        <v>-</v>
      </c>
      <c r="D49" t="str">
        <f>IFERROR(VLOOKUP(Tabela3[[#This Row],[Disciplina]],Tabela9[],2,0),"-")</f>
        <v>-</v>
      </c>
      <c r="E49" s="7" t="str">
        <f>IFERROR(VLOOKUP(Tabela3[[#This Row],[Disciplina]],Tabela9[],3,0),"-")</f>
        <v>-</v>
      </c>
      <c r="F49" s="2">
        <f>IFERROR(VLOOKUP(Tabela3[[#This Row],[Disciplina]],Tabela8[],2,0),"-")</f>
        <v>0</v>
      </c>
      <c r="G49" s="7" t="str">
        <f>IFERROR(VLOOKUP(Tabela3[[#This Row],[Disciplina]],Tabela8[],3,0),"-")</f>
        <v>João Rodrigo Santos da Silva</v>
      </c>
      <c r="H49" s="2" t="str">
        <f>IFERROR(VLOOKUP(Tabela3[[#This Row],[Disciplina]],q2016_3[],2,0),"_")</f>
        <v>_</v>
      </c>
      <c r="I49" s="2" t="str">
        <f>IFERROR(VLOOKUP(Tabela3[[#This Row],[Disciplina]],q2016_3[],3,0),"-")</f>
        <v>-</v>
      </c>
      <c r="J49" s="5" t="str">
        <f>IFERROR(VLOOKUP(Tabela3[[#This Row],[Disciplina]],q2016_3[],4,0),"-")</f>
        <v>-</v>
      </c>
      <c r="K49" s="2" t="str">
        <f>IFERROR(VLOOKUP(Tabela3[[#This Row],[Disciplina]],q2016_2[],2,0),"_")</f>
        <v>_</v>
      </c>
      <c r="L49" s="2" t="str">
        <f>IFERROR(VLOOKUP(Tabela3[[#This Row],[Disciplina]],q2016_2[],3,0),"-")</f>
        <v>-</v>
      </c>
      <c r="M49" s="5" t="str">
        <f>IFERROR(VLOOKUP(Tabela3[[#This Row],[Disciplina]],q2016_2[],4,0),"-")</f>
        <v>-</v>
      </c>
      <c r="N49" s="8">
        <f>IFERROR(VLOOKUP(Tabela3[[#This Row],[Disciplina]],q2016_1[],2,0),"_")</f>
        <v>6</v>
      </c>
      <c r="O49" s="2">
        <f>IFERROR(VLOOKUP(Tabela3[[#This Row],[Disciplina]],q2016_1[],3,0),"-")</f>
        <v>0</v>
      </c>
      <c r="P49" s="5" t="str">
        <f>IFERROR(VLOOKUP(Tabela3[[#This Row],[Disciplina]],q2016_1[],4,0),"-")</f>
        <v>Natália Pirani Ghilardi Lopes</v>
      </c>
      <c r="Q49" s="2">
        <f>IFERROR(VLOOKUP(Tabela3[[#This Row],[Disciplina]],q2015_3[],2,0),"_")</f>
        <v>1</v>
      </c>
      <c r="R49" s="2">
        <f>IFERROR(VLOOKUP(Tabela3[[#This Row],[Disciplina]],q2015_3[],3,0),"_")</f>
        <v>0</v>
      </c>
      <c r="S49" s="5" t="str">
        <f>IFERROR(VLOOKUP(Tabela3[[#This Row],[Disciplina]],q2015_3[],4,0),"_")</f>
        <v>Patricia da Silva Sessa</v>
      </c>
      <c r="T49" s="8">
        <f>IFERROR(VLOOKUP(Tabela3[[#This Row],[Disciplina]],q2015_2[],2,0),"_")</f>
        <v>0</v>
      </c>
      <c r="U49" s="2">
        <f>IFERROR(VLOOKUP(Tabela3[[#This Row],[Disciplina]],q2015_2[],3,0),"_")</f>
        <v>0</v>
      </c>
      <c r="V49" s="7" t="str">
        <f>IFERROR(VLOOKUP(Tabela3[[#This Row],[Disciplina]],q2015_2[],4,0),"_")</f>
        <v>João Rodrigo Santos da Silva</v>
      </c>
      <c r="W49" s="2">
        <f>IFERROR(VLOOKUP(Tabela3[[#This Row],[Disciplina]],q2015_1[],2,0),"_")</f>
        <v>2</v>
      </c>
      <c r="X49" s="2">
        <f>IFERROR(VLOOKUP(Tabela3[[#This Row],[Disciplina]],q2015_1[],3,0),"_")</f>
        <v>0</v>
      </c>
      <c r="Y49" s="2" t="str">
        <f>IFERROR(VLOOKUP(Tabela3[[#This Row],[Disciplina]],q2015_1[],4,0),"_")</f>
        <v>NATALIA PIRANI GHILARDI LOPES</v>
      </c>
    </row>
    <row r="50" spans="1:25" x14ac:dyDescent="0.25">
      <c r="A50" s="3" t="s">
        <v>188</v>
      </c>
      <c r="B50" t="str">
        <f>IFERROR(VLOOKUP(Tabela3[[#This Row],[Disciplina]],Tabela10[],2,0),"-")</f>
        <v>-</v>
      </c>
      <c r="C50" s="3" t="str">
        <f>IFERROR(VLOOKUP(Tabela3[[#This Row],[Disciplina]],Tabela10[],3,0),"-")</f>
        <v>-</v>
      </c>
      <c r="D50">
        <f>IFERROR(VLOOKUP(Tabela3[[#This Row],[Disciplina]],Tabela9[],2,0),"-")</f>
        <v>0</v>
      </c>
      <c r="E50" s="7" t="str">
        <f>IFERROR(VLOOKUP(Tabela3[[#This Row],[Disciplina]],Tabela9[],3,0),"-")</f>
        <v>SERGIO HENRIQUE BEZERRA DE SOUSA LEAL</v>
      </c>
      <c r="F50" s="2" t="str">
        <f>IFERROR(VLOOKUP(Tabela3[[#This Row],[Disciplina]],Tabela8[],2,0),"-")</f>
        <v>-</v>
      </c>
      <c r="G50" s="7" t="str">
        <f>IFERROR(VLOOKUP(Tabela3[[#This Row],[Disciplina]],Tabela8[],3,0),"-")</f>
        <v>-</v>
      </c>
      <c r="H50" s="2" t="str">
        <f>IFERROR(VLOOKUP(Tabela3[[#This Row],[Disciplina]],q2016_3[],2,0),"_")</f>
        <v>_</v>
      </c>
      <c r="I50" s="2" t="str">
        <f>IFERROR(VLOOKUP(Tabela3[[#This Row],[Disciplina]],q2016_3[],3,0),"-")</f>
        <v>-</v>
      </c>
      <c r="J50" s="5" t="str">
        <f>IFERROR(VLOOKUP(Tabela3[[#This Row],[Disciplina]],q2016_3[],4,0),"-")</f>
        <v>-</v>
      </c>
      <c r="K50" s="2">
        <f>IFERROR(VLOOKUP(Tabela3[[#This Row],[Disciplina]],q2016_2[],2,0),"_")</f>
        <v>2</v>
      </c>
      <c r="L50" s="2">
        <f>IFERROR(VLOOKUP(Tabela3[[#This Row],[Disciplina]],q2016_2[],3,0),"-")</f>
        <v>0</v>
      </c>
      <c r="M50" s="5" t="str">
        <f>IFERROR(VLOOKUP(Tabela3[[#This Row],[Disciplina]],q2016_2[],4,0),"-")</f>
        <v>Giselle Watanabe</v>
      </c>
      <c r="N50" s="8" t="str">
        <f>IFERROR(VLOOKUP(Tabela3[[#This Row],[Disciplina]],q2016_1[],2,0),"_")</f>
        <v>_</v>
      </c>
      <c r="O50" s="2" t="str">
        <f>IFERROR(VLOOKUP(Tabela3[[#This Row],[Disciplina]],q2016_1[],3,0),"-")</f>
        <v>-</v>
      </c>
      <c r="P50" s="5" t="str">
        <f>IFERROR(VLOOKUP(Tabela3[[#This Row],[Disciplina]],q2016_1[],4,0),"-")</f>
        <v>-</v>
      </c>
      <c r="Q50" s="2" t="str">
        <f>IFERROR(VLOOKUP(Tabela3[[#This Row],[Disciplina]],q2015_3[],2,0),"_")</f>
        <v>_</v>
      </c>
      <c r="R50" s="2" t="str">
        <f>IFERROR(VLOOKUP(Tabela3[[#This Row],[Disciplina]],q2015_3[],3,0),"_")</f>
        <v>_</v>
      </c>
      <c r="S50" s="5" t="str">
        <f>IFERROR(VLOOKUP(Tabela3[[#This Row],[Disciplina]],q2015_3[],4,0),"_")</f>
        <v>_</v>
      </c>
      <c r="T50" s="8">
        <f>IFERROR(VLOOKUP(Tabela3[[#This Row],[Disciplina]],q2015_2[],2,0),"_")</f>
        <v>0</v>
      </c>
      <c r="U50" s="2">
        <f>IFERROR(VLOOKUP(Tabela3[[#This Row],[Disciplina]],q2015_2[],3,0),"_")</f>
        <v>0</v>
      </c>
      <c r="V50" s="7" t="str">
        <f>IFERROR(VLOOKUP(Tabela3[[#This Row],[Disciplina]],q2015_2[],4,0),"_")</f>
        <v>Sérgio Henrique Bezerra de Souza Leal</v>
      </c>
      <c r="W50" s="2" t="str">
        <f>IFERROR(VLOOKUP(Tabela3[[#This Row],[Disciplina]],q2015_1[],2,0),"_")</f>
        <v>_</v>
      </c>
      <c r="X50" s="2" t="str">
        <f>IFERROR(VLOOKUP(Tabela3[[#This Row],[Disciplina]],q2015_1[],3,0),"_")</f>
        <v>_</v>
      </c>
      <c r="Y50" s="2" t="str">
        <f>IFERROR(VLOOKUP(Tabela3[[#This Row],[Disciplina]],q2015_1[],4,0),"_")</f>
        <v>_</v>
      </c>
    </row>
    <row r="51" spans="1:25" x14ac:dyDescent="0.25">
      <c r="A51" s="3" t="s">
        <v>341</v>
      </c>
      <c r="B51" t="str">
        <f>IFERROR(VLOOKUP(Tabela3[[#This Row],[Disciplina]],Tabela10[],2,0),"-")</f>
        <v>-</v>
      </c>
      <c r="C51" s="3" t="str">
        <f>IFERROR(VLOOKUP(Tabela3[[#This Row],[Disciplina]],Tabela10[],3,0),"-")</f>
        <v>-</v>
      </c>
      <c r="D51" s="10">
        <f>IFERROR(VLOOKUP(Tabela3[[#This Row],[Disciplina]],Tabela9[],2,0),"-")</f>
        <v>0</v>
      </c>
      <c r="E51" s="3" t="str">
        <f>IFERROR(VLOOKUP(Tabela3[[#This Row],[Disciplina]],Tabela9[],3,0),"-")</f>
        <v>MIRIAN PACHECO SILVA ALBRECHT</v>
      </c>
      <c r="F51" s="10">
        <f>IFERROR(VLOOKUP(Tabela3[[#This Row],[Disciplina]],Tabela8[],2,0),"-")</f>
        <v>0</v>
      </c>
      <c r="G51" s="3" t="str">
        <f>IFERROR(VLOOKUP(Tabela3[[#This Row],[Disciplina]],Tabela8[],3,0),"-")</f>
        <v>Meiri Aparecida Gurgel de Campos Miranda</v>
      </c>
      <c r="H51" s="2" t="str">
        <f>IFERROR(VLOOKUP(Tabela3[[#This Row],[Disciplina]],q2016_3[],2,0),"_")</f>
        <v>_</v>
      </c>
      <c r="I51" s="2" t="str">
        <f>IFERROR(VLOOKUP(Tabela3[[#This Row],[Disciplina]],q2016_3[],3,0),"-")</f>
        <v>-</v>
      </c>
      <c r="J51" s="5" t="str">
        <f>IFERROR(VLOOKUP(Tabela3[[#This Row],[Disciplina]],q2016_3[],4,0),"-")</f>
        <v>-</v>
      </c>
      <c r="K51" s="2" t="str">
        <f>IFERROR(VLOOKUP(Tabela3[[#This Row],[Disciplina]],q2016_2[],2,0),"_")</f>
        <v>_</v>
      </c>
      <c r="L51" s="2" t="str">
        <f>IFERROR(VLOOKUP(Tabela3[[#This Row],[Disciplina]],q2016_2[],3,0),"-")</f>
        <v>-</v>
      </c>
      <c r="M51" s="5" t="str">
        <f>IFERROR(VLOOKUP(Tabela3[[#This Row],[Disciplina]],q2016_2[],4,0),"-")</f>
        <v>-</v>
      </c>
      <c r="N51">
        <f>IFERROR(VLOOKUP(Tabela3[[#This Row],[Disciplina]],q2016_1[],2,0),"_")</f>
        <v>4</v>
      </c>
      <c r="O51">
        <f>IFERROR(VLOOKUP(Tabela3[[#This Row],[Disciplina]],q2016_1[],3,0),"-")</f>
        <v>0</v>
      </c>
      <c r="P51" s="4" t="str">
        <f>IFERROR(VLOOKUP(Tabela3[[#This Row],[Disciplina]],q2016_1[],4,0),"-")</f>
        <v>Meiri Aparecida Gurgel de Campos Miranda</v>
      </c>
      <c r="Q51" t="str">
        <f>IFERROR(VLOOKUP(Tabela3[[#This Row],[Disciplina]],q2015_3[],2,0),"_")</f>
        <v>_</v>
      </c>
      <c r="R51" t="str">
        <f>IFERROR(VLOOKUP(Tabela3[[#This Row],[Disciplina]],q2015_3[],3,0),"_")</f>
        <v>_</v>
      </c>
      <c r="S51" s="4" t="str">
        <f>IFERROR(VLOOKUP(Tabela3[[#This Row],[Disciplina]],q2015_3[],4,0),"_")</f>
        <v>_</v>
      </c>
      <c r="T51" t="str">
        <f>IFERROR(VLOOKUP(Tabela3[[#This Row],[Disciplina]],q2015_2[],2,0),"_")</f>
        <v>_</v>
      </c>
      <c r="U51" t="str">
        <f>IFERROR(VLOOKUP(Tabela3[[#This Row],[Disciplina]],q2015_2[],3,0),"_")</f>
        <v>_</v>
      </c>
      <c r="V51" s="3" t="str">
        <f>IFERROR(VLOOKUP(Tabela3[[#This Row],[Disciplina]],q2015_2[],4,0),"_")</f>
        <v>_</v>
      </c>
      <c r="W51" t="str">
        <f>IFERROR(VLOOKUP(Tabela3[[#This Row],[Disciplina]],q2015_1[],2,0),"_")</f>
        <v>_</v>
      </c>
      <c r="X51" t="str">
        <f>IFERROR(VLOOKUP(Tabela3[[#This Row],[Disciplina]],q2015_1[],3,0),"_")</f>
        <v>_</v>
      </c>
      <c r="Y51" t="str">
        <f>IFERROR(VLOOKUP(Tabela3[[#This Row],[Disciplina]],q2015_1[],4,0),"_")</f>
        <v>_</v>
      </c>
    </row>
    <row r="52" spans="1:25" x14ac:dyDescent="0.25">
      <c r="A52" s="3" t="s">
        <v>190</v>
      </c>
      <c r="B52" t="str">
        <f>IFERROR(VLOOKUP(Tabela3[[#This Row],[Disciplina]],Tabela10[],2,0),"-")</f>
        <v>-</v>
      </c>
      <c r="C52" s="3" t="str">
        <f>IFERROR(VLOOKUP(Tabela3[[#This Row],[Disciplina]],Tabela10[],3,0),"-")</f>
        <v>-</v>
      </c>
      <c r="D52" s="10">
        <f>IFERROR(VLOOKUP(Tabela3[[#This Row],[Disciplina]],Tabela9[],2,0),"-")</f>
        <v>0</v>
      </c>
      <c r="E52" s="3" t="str">
        <f>IFERROR(VLOOKUP(Tabela3[[#This Row],[Disciplina]],Tabela9[],3,0),"-")</f>
        <v>BRUNO LEMOS BATISTA</v>
      </c>
      <c r="F52" s="10" t="str">
        <f>IFERROR(VLOOKUP(Tabela3[[#This Row],[Disciplina]],Tabela8[],2,0),"-")</f>
        <v>-</v>
      </c>
      <c r="G52" s="3" t="str">
        <f>IFERROR(VLOOKUP(Tabela3[[#This Row],[Disciplina]],Tabela8[],3,0),"-")</f>
        <v>-</v>
      </c>
      <c r="H52" s="2" t="str">
        <f>IFERROR(VLOOKUP(Tabela3[[#This Row],[Disciplina]],q2016_3[],2,0),"_")</f>
        <v>_</v>
      </c>
      <c r="I52" s="2" t="str">
        <f>IFERROR(VLOOKUP(Tabela3[[#This Row],[Disciplina]],q2016_3[],3,0),"-")</f>
        <v>-</v>
      </c>
      <c r="J52" s="5" t="str">
        <f>IFERROR(VLOOKUP(Tabela3[[#This Row],[Disciplina]],q2016_3[],4,0),"-")</f>
        <v>-</v>
      </c>
      <c r="K52" s="2">
        <f>IFERROR(VLOOKUP(Tabela3[[#This Row],[Disciplina]],q2016_2[],2,0),"_")</f>
        <v>2</v>
      </c>
      <c r="L52" s="2">
        <f>IFERROR(VLOOKUP(Tabela3[[#This Row],[Disciplina]],q2016_2[],3,0),"-")</f>
        <v>0</v>
      </c>
      <c r="M52" s="5" t="str">
        <f>IFERROR(VLOOKUP(Tabela3[[#This Row],[Disciplina]],q2016_2[],4,0),"-")</f>
        <v>Ivanise Gaubeur</v>
      </c>
      <c r="N52" s="8" t="str">
        <f>IFERROR(VLOOKUP(Tabela3[[#This Row],[Disciplina]],q2016_1[],2,0),"_")</f>
        <v>_</v>
      </c>
      <c r="O52" s="2" t="str">
        <f>IFERROR(VLOOKUP(Tabela3[[#This Row],[Disciplina]],q2016_1[],3,0),"-")</f>
        <v>-</v>
      </c>
      <c r="P52" s="5" t="str">
        <f>IFERROR(VLOOKUP(Tabela3[[#This Row],[Disciplina]],q2016_1[],4,0),"-")</f>
        <v>-</v>
      </c>
      <c r="Q52" s="2" t="str">
        <f>IFERROR(VLOOKUP(Tabela3[[#This Row],[Disciplina]],q2015_3[],2,0),"_")</f>
        <v>_</v>
      </c>
      <c r="R52" s="2" t="str">
        <f>IFERROR(VLOOKUP(Tabela3[[#This Row],[Disciplina]],q2015_3[],3,0),"_")</f>
        <v>_</v>
      </c>
      <c r="S52" s="5" t="str">
        <f>IFERROR(VLOOKUP(Tabela3[[#This Row],[Disciplina]],q2015_3[],4,0),"_")</f>
        <v>_</v>
      </c>
      <c r="T52" s="8">
        <f>IFERROR(VLOOKUP(Tabela3[[#This Row],[Disciplina]],q2015_2[],2,0),"_")</f>
        <v>0</v>
      </c>
      <c r="U52" s="2">
        <f>IFERROR(VLOOKUP(Tabela3[[#This Row],[Disciplina]],q2015_2[],3,0),"_")</f>
        <v>0</v>
      </c>
      <c r="V52" s="7" t="str">
        <f>IFERROR(VLOOKUP(Tabela3[[#This Row],[Disciplina]],q2015_2[],4,0),"_")</f>
        <v>Alexandre Zatkovskis Carvalho</v>
      </c>
      <c r="W52" s="2" t="str">
        <f>IFERROR(VLOOKUP(Tabela3[[#This Row],[Disciplina]],q2015_1[],2,0),"_")</f>
        <v>_</v>
      </c>
      <c r="X52" s="2" t="str">
        <f>IFERROR(VLOOKUP(Tabela3[[#This Row],[Disciplina]],q2015_1[],3,0),"_")</f>
        <v>_</v>
      </c>
      <c r="Y52" s="2" t="str">
        <f>IFERROR(VLOOKUP(Tabela3[[#This Row],[Disciplina]],q2015_1[],4,0),"_")</f>
        <v>_</v>
      </c>
    </row>
    <row r="53" spans="1:25" x14ac:dyDescent="0.25">
      <c r="A53" s="3" t="s">
        <v>192</v>
      </c>
      <c r="B53" t="str">
        <f>IFERROR(VLOOKUP(Tabela3[[#This Row],[Disciplina]],Tabela10[],2,0),"-")</f>
        <v>-</v>
      </c>
      <c r="C53" s="3" t="str">
        <f>IFERROR(VLOOKUP(Tabela3[[#This Row],[Disciplina]],Tabela10[],3,0),"-")</f>
        <v>-</v>
      </c>
      <c r="D53" s="10">
        <f>IFERROR(VLOOKUP(Tabela3[[#This Row],[Disciplina]],Tabela9[],2,0),"-")</f>
        <v>0</v>
      </c>
      <c r="E53" s="3" t="str">
        <f>IFERROR(VLOOKUP(Tabela3[[#This Row],[Disciplina]],Tabela9[],3,0),"-")</f>
        <v>ADRIANO REINALDO VICOTO BENVENHO</v>
      </c>
      <c r="F53" s="10" t="str">
        <f>IFERROR(VLOOKUP(Tabela3[[#This Row],[Disciplina]],Tabela8[],2,0),"-")</f>
        <v>-</v>
      </c>
      <c r="G53" s="3" t="str">
        <f>IFERROR(VLOOKUP(Tabela3[[#This Row],[Disciplina]],Tabela8[],3,0),"-")</f>
        <v>-</v>
      </c>
      <c r="H53" s="2" t="str">
        <f>IFERROR(VLOOKUP(Tabela3[[#This Row],[Disciplina]],q2016_3[],2,0),"_")</f>
        <v>_</v>
      </c>
      <c r="I53" s="2" t="str">
        <f>IFERROR(VLOOKUP(Tabela3[[#This Row],[Disciplina]],q2016_3[],3,0),"-")</f>
        <v>-</v>
      </c>
      <c r="J53" s="5" t="str">
        <f>IFERROR(VLOOKUP(Tabela3[[#This Row],[Disciplina]],q2016_3[],4,0),"-")</f>
        <v>-</v>
      </c>
      <c r="K53">
        <f>IFERROR(VLOOKUP(Tabela3[[#This Row],[Disciplina]],q2016_2[],2,0),"_")</f>
        <v>2</v>
      </c>
      <c r="L53">
        <f>IFERROR(VLOOKUP(Tabela3[[#This Row],[Disciplina]],q2016_2[],3,0),"-")</f>
        <v>0</v>
      </c>
      <c r="M53" s="4" t="str">
        <f>IFERROR(VLOOKUP(Tabela3[[#This Row],[Disciplina]],q2016_2[],4,0),"-")</f>
        <v>Alex Gomes Dias</v>
      </c>
      <c r="N53" t="str">
        <f>IFERROR(VLOOKUP(Tabela3[[#This Row],[Disciplina]],q2016_1[],2,0),"_")</f>
        <v>_</v>
      </c>
      <c r="O53" t="str">
        <f>IFERROR(VLOOKUP(Tabela3[[#This Row],[Disciplina]],q2016_1[],3,0),"-")</f>
        <v>-</v>
      </c>
      <c r="P53" s="4" t="str">
        <f>IFERROR(VLOOKUP(Tabela3[[#This Row],[Disciplina]],q2016_1[],4,0),"-")</f>
        <v>-</v>
      </c>
      <c r="Q53" t="str">
        <f>IFERROR(VLOOKUP(Tabela3[[#This Row],[Disciplina]],q2015_3[],2,0),"_")</f>
        <v>_</v>
      </c>
      <c r="R53" t="str">
        <f>IFERROR(VLOOKUP(Tabela3[[#This Row],[Disciplina]],q2015_3[],3,0),"_")</f>
        <v>_</v>
      </c>
      <c r="S53" s="4" t="str">
        <f>IFERROR(VLOOKUP(Tabela3[[#This Row],[Disciplina]],q2015_3[],4,0),"_")</f>
        <v>_</v>
      </c>
      <c r="T53" t="str">
        <f>IFERROR(VLOOKUP(Tabela3[[#This Row],[Disciplina]],q2015_2[],2,0),"_")</f>
        <v>_</v>
      </c>
      <c r="U53" t="str">
        <f>IFERROR(VLOOKUP(Tabela3[[#This Row],[Disciplina]],q2015_2[],3,0),"_")</f>
        <v>_</v>
      </c>
      <c r="V53" s="3" t="str">
        <f>IFERROR(VLOOKUP(Tabela3[[#This Row],[Disciplina]],q2015_2[],4,0),"_")</f>
        <v>_</v>
      </c>
      <c r="W53" t="str">
        <f>IFERROR(VLOOKUP(Tabela3[[#This Row],[Disciplina]],q2015_1[],2,0),"_")</f>
        <v>_</v>
      </c>
      <c r="X53" t="str">
        <f>IFERROR(VLOOKUP(Tabela3[[#This Row],[Disciplina]],q2015_1[],3,0),"_")</f>
        <v>_</v>
      </c>
      <c r="Y53" t="str">
        <f>IFERROR(VLOOKUP(Tabela3[[#This Row],[Disciplina]],q2015_1[],4,0),"_")</f>
        <v>_</v>
      </c>
    </row>
    <row r="54" spans="1:25" ht="30" x14ac:dyDescent="0.25">
      <c r="A54" s="3" t="s">
        <v>28</v>
      </c>
      <c r="B54">
        <f>IFERROR(VLOOKUP(Tabela3[[#This Row],[Disciplina]],Tabela10[],2,0),"-")</f>
        <v>0</v>
      </c>
      <c r="C54" s="3" t="str">
        <f>IFERROR(VLOOKUP(Tabela3[[#This Row],[Disciplina]],Tabela10[],3,0),"-")</f>
        <v>José Kenichi Mizukoshi</v>
      </c>
      <c r="D54">
        <f>IFERROR(VLOOKUP(Tabela3[[#This Row],[Disciplina]],Tabela9[],2,0),"-")</f>
        <v>0</v>
      </c>
      <c r="E54" s="7" t="str">
        <f>IFERROR(VLOOKUP(Tabela3[[#This Row],[Disciplina]],Tabela9[],3,0),"-")</f>
        <v>FRANCISCO EUGENIO MENDONCA DA SILVEIRA</v>
      </c>
      <c r="F54" s="2" t="str">
        <f>IFERROR(VLOOKUP(Tabela3[[#This Row],[Disciplina]],Tabela8[],2,0),"-")</f>
        <v>-</v>
      </c>
      <c r="G54" s="7" t="str">
        <f>IFERROR(VLOOKUP(Tabela3[[#This Row],[Disciplina]],Tabela8[],3,0),"-")</f>
        <v>-</v>
      </c>
      <c r="H54" s="2">
        <f>IFERROR(VLOOKUP(Tabela3[[#This Row],[Disciplina]],q2016_3[],2,0),"_")</f>
        <v>2</v>
      </c>
      <c r="I54" s="2">
        <f>IFERROR(VLOOKUP(Tabela3[[#This Row],[Disciplina]],q2016_3[],3,0),"-")</f>
        <v>0</v>
      </c>
      <c r="J54" s="5" t="str">
        <f>IFERROR(VLOOKUP(Tabela3[[#This Row],[Disciplina]],q2016_3[],4,0),"-")</f>
        <v>Francisco Eugênio Mendonça da Silveira</v>
      </c>
      <c r="K54" s="2" t="str">
        <f>IFERROR(VLOOKUP(Tabela3[[#This Row],[Disciplina]],q2016_2[],2,0),"_")</f>
        <v>_</v>
      </c>
      <c r="L54" s="2" t="str">
        <f>IFERROR(VLOOKUP(Tabela3[[#This Row],[Disciplina]],q2016_2[],3,0),"-")</f>
        <v>-</v>
      </c>
      <c r="M54" s="5" t="str">
        <f>IFERROR(VLOOKUP(Tabela3[[#This Row],[Disciplina]],q2016_2[],4,0),"-")</f>
        <v>-</v>
      </c>
      <c r="N54" s="8" t="str">
        <f>IFERROR(VLOOKUP(Tabela3[[#This Row],[Disciplina]],q2016_1[],2,0),"_")</f>
        <v>_</v>
      </c>
      <c r="O54" s="2" t="str">
        <f>IFERROR(VLOOKUP(Tabela3[[#This Row],[Disciplina]],q2016_1[],3,0),"-")</f>
        <v>-</v>
      </c>
      <c r="P54" s="5" t="str">
        <f>IFERROR(VLOOKUP(Tabela3[[#This Row],[Disciplina]],q2016_1[],4,0),"-")</f>
        <v>-</v>
      </c>
      <c r="Q54" s="2" t="str">
        <f>IFERROR(VLOOKUP(Tabela3[[#This Row],[Disciplina]],q2015_3[],2,0),"_")</f>
        <v>_</v>
      </c>
      <c r="R54" s="2" t="str">
        <f>IFERROR(VLOOKUP(Tabela3[[#This Row],[Disciplina]],q2015_3[],3,0),"_")</f>
        <v>_</v>
      </c>
      <c r="S54" s="5" t="str">
        <f>IFERROR(VLOOKUP(Tabela3[[#This Row],[Disciplina]],q2015_3[],4,0),"_")</f>
        <v>_</v>
      </c>
      <c r="T54" s="8" t="str">
        <f>IFERROR(VLOOKUP(Tabela3[[#This Row],[Disciplina]],q2015_2[],2,0),"_")</f>
        <v>_</v>
      </c>
      <c r="U54" s="2" t="str">
        <f>IFERROR(VLOOKUP(Tabela3[[#This Row],[Disciplina]],q2015_2[],3,0),"_")</f>
        <v>_</v>
      </c>
      <c r="V54" s="7" t="str">
        <f>IFERROR(VLOOKUP(Tabela3[[#This Row],[Disciplina]],q2015_2[],4,0),"_")</f>
        <v>_</v>
      </c>
      <c r="W54" s="2" t="str">
        <f>IFERROR(VLOOKUP(Tabela3[[#This Row],[Disciplina]],q2015_1[],2,0),"_")</f>
        <v>_</v>
      </c>
      <c r="X54" s="2" t="str">
        <f>IFERROR(VLOOKUP(Tabela3[[#This Row],[Disciplina]],q2015_1[],3,0),"_")</f>
        <v>_</v>
      </c>
      <c r="Y54" s="2" t="str">
        <f>IFERROR(VLOOKUP(Tabela3[[#This Row],[Disciplina]],q2015_1[],4,0),"_")</f>
        <v>_</v>
      </c>
    </row>
    <row r="55" spans="1:25" x14ac:dyDescent="0.25">
      <c r="A55" s="3" t="s">
        <v>590</v>
      </c>
      <c r="B55" t="str">
        <f>IFERROR(VLOOKUP(Tabela3[[#This Row],[Disciplina]],Tabela10[],2,0),"-")</f>
        <v>-</v>
      </c>
      <c r="C55" s="3" t="str">
        <f>IFERROR(VLOOKUP(Tabela3[[#This Row],[Disciplina]],Tabela10[],3,0),"-")</f>
        <v>-</v>
      </c>
      <c r="D55" t="str">
        <f>IFERROR(VLOOKUP(Tabela3[[#This Row],[Disciplina]],Tabela9[],2,0),"-")</f>
        <v>-</v>
      </c>
      <c r="E55" s="7" t="str">
        <f>IFERROR(VLOOKUP(Tabela3[[#This Row],[Disciplina]],Tabela9[],3,0),"-")</f>
        <v>-</v>
      </c>
      <c r="F55" s="2">
        <f>IFERROR(VLOOKUP(Tabela3[[#This Row],[Disciplina]],Tabela8[],2,0),"-")</f>
        <v>0</v>
      </c>
      <c r="G55" s="7" t="str">
        <f>IFERROR(VLOOKUP(Tabela3[[#This Row],[Disciplina]],Tabela8[],3,0),"-")</f>
        <v>Marcelo Augusto Leigui de Oliveira</v>
      </c>
      <c r="H55" s="2" t="str">
        <f>IFERROR(VLOOKUP(Tabela3[[#This Row],[Disciplina]],q2016_3[],2,0),"_")</f>
        <v>_</v>
      </c>
      <c r="I55" s="2" t="str">
        <f>IFERROR(VLOOKUP(Tabela3[[#This Row],[Disciplina]],q2016_3[],3,0),"-")</f>
        <v>-</v>
      </c>
      <c r="J55" s="5" t="str">
        <f>IFERROR(VLOOKUP(Tabela3[[#This Row],[Disciplina]],q2016_3[],4,0),"-")</f>
        <v>-</v>
      </c>
      <c r="K55" s="2" t="str">
        <f>IFERROR(VLOOKUP(Tabela3[[#This Row],[Disciplina]],q2016_2[],2,0),"_")</f>
        <v>_</v>
      </c>
      <c r="L55" s="2" t="str">
        <f>IFERROR(VLOOKUP(Tabela3[[#This Row],[Disciplina]],q2016_2[],3,0),"-")</f>
        <v>-</v>
      </c>
      <c r="M55" s="5" t="str">
        <f>IFERROR(VLOOKUP(Tabela3[[#This Row],[Disciplina]],q2016_2[],4,0),"-")</f>
        <v>-</v>
      </c>
      <c r="N55" s="8" t="str">
        <f>IFERROR(VLOOKUP(Tabela3[[#This Row],[Disciplina]],q2016_1[],2,0),"_")</f>
        <v>_</v>
      </c>
      <c r="O55" s="2" t="str">
        <f>IFERROR(VLOOKUP(Tabela3[[#This Row],[Disciplina]],q2016_1[],3,0),"-")</f>
        <v>-</v>
      </c>
      <c r="P55" s="5" t="str">
        <f>IFERROR(VLOOKUP(Tabela3[[#This Row],[Disciplina]],q2016_1[],4,0),"-")</f>
        <v>-</v>
      </c>
      <c r="Q55" s="2" t="str">
        <f>IFERROR(VLOOKUP(Tabela3[[#This Row],[Disciplina]],q2015_3[],2,0),"_")</f>
        <v>_</v>
      </c>
      <c r="R55" s="2" t="str">
        <f>IFERROR(VLOOKUP(Tabela3[[#This Row],[Disciplina]],q2015_3[],3,0),"_")</f>
        <v>_</v>
      </c>
      <c r="S55" s="5" t="str">
        <f>IFERROR(VLOOKUP(Tabela3[[#This Row],[Disciplina]],q2015_3[],4,0),"_")</f>
        <v>_</v>
      </c>
      <c r="T55" s="8" t="str">
        <f>IFERROR(VLOOKUP(Tabela3[[#This Row],[Disciplina]],q2015_2[],2,0),"_")</f>
        <v>_</v>
      </c>
      <c r="U55" s="2" t="str">
        <f>IFERROR(VLOOKUP(Tabela3[[#This Row],[Disciplina]],q2015_2[],3,0),"_")</f>
        <v>_</v>
      </c>
      <c r="V55" s="7" t="str">
        <f>IFERROR(VLOOKUP(Tabela3[[#This Row],[Disciplina]],q2015_2[],4,0),"_")</f>
        <v>_</v>
      </c>
      <c r="W55" s="2" t="str">
        <f>IFERROR(VLOOKUP(Tabela3[[#This Row],[Disciplina]],q2015_1[],2,0),"_")</f>
        <v>_</v>
      </c>
      <c r="X55" s="2" t="str">
        <f>IFERROR(VLOOKUP(Tabela3[[#This Row],[Disciplina]],q2015_1[],3,0),"_")</f>
        <v>_</v>
      </c>
      <c r="Y55" s="2" t="str">
        <f>IFERROR(VLOOKUP(Tabela3[[#This Row],[Disciplina]],q2015_1[],4,0),"_")</f>
        <v>_</v>
      </c>
    </row>
    <row r="56" spans="1:25" x14ac:dyDescent="0.25">
      <c r="A56" s="3" t="s">
        <v>515</v>
      </c>
      <c r="B56" t="str">
        <f>IFERROR(VLOOKUP(Tabela3[[#This Row],[Disciplina]],Tabela10[],2,0),"-")</f>
        <v>-</v>
      </c>
      <c r="C56" s="3" t="str">
        <f>IFERROR(VLOOKUP(Tabela3[[#This Row],[Disciplina]],Tabela10[],3,0),"-")</f>
        <v>-</v>
      </c>
      <c r="D56">
        <f>IFERROR(VLOOKUP(Tabela3[[#This Row],[Disciplina]],Tabela9[],2,0),"-")</f>
        <v>0</v>
      </c>
      <c r="E56" s="7" t="str">
        <f>IFERROR(VLOOKUP(Tabela3[[#This Row],[Disciplina]],Tabela9[],3,0),"-")</f>
        <v>MAURO COELHO DOS SANTOS</v>
      </c>
      <c r="F56" s="2" t="str">
        <f>IFERROR(VLOOKUP(Tabela3[[#This Row],[Disciplina]],Tabela8[],2,0),"-")</f>
        <v>-</v>
      </c>
      <c r="G56" s="7" t="str">
        <f>IFERROR(VLOOKUP(Tabela3[[#This Row],[Disciplina]],Tabela8[],3,0),"-")</f>
        <v>-</v>
      </c>
      <c r="H56" s="2" t="str">
        <f>IFERROR(VLOOKUP(Tabela3[[#This Row],[Disciplina]],q2016_3[],2,0),"_")</f>
        <v>_</v>
      </c>
      <c r="I56" s="2" t="str">
        <f>IFERROR(VLOOKUP(Tabela3[[#This Row],[Disciplina]],q2016_3[],3,0),"-")</f>
        <v>-</v>
      </c>
      <c r="J56" s="5" t="str">
        <f>IFERROR(VLOOKUP(Tabela3[[#This Row],[Disciplina]],q2016_3[],4,0),"-")</f>
        <v>-</v>
      </c>
      <c r="K56" s="2" t="str">
        <f>IFERROR(VLOOKUP(Tabela3[[#This Row],[Disciplina]],q2016_2[],2,0),"_")</f>
        <v>_</v>
      </c>
      <c r="L56" s="2" t="str">
        <f>IFERROR(VLOOKUP(Tabela3[[#This Row],[Disciplina]],q2016_2[],3,0),"-")</f>
        <v>-</v>
      </c>
      <c r="M56" s="5" t="str">
        <f>IFERROR(VLOOKUP(Tabela3[[#This Row],[Disciplina]],q2016_2[],4,0),"-")</f>
        <v>-</v>
      </c>
      <c r="N56" s="8" t="str">
        <f>IFERROR(VLOOKUP(Tabela3[[#This Row],[Disciplina]],q2016_1[],2,0),"_")</f>
        <v>_</v>
      </c>
      <c r="O56" s="2" t="str">
        <f>IFERROR(VLOOKUP(Tabela3[[#This Row],[Disciplina]],q2016_1[],3,0),"-")</f>
        <v>-</v>
      </c>
      <c r="P56" s="5" t="str">
        <f>IFERROR(VLOOKUP(Tabela3[[#This Row],[Disciplina]],q2016_1[],4,0),"-")</f>
        <v>-</v>
      </c>
      <c r="Q56" s="2" t="str">
        <f>IFERROR(VLOOKUP(Tabela3[[#This Row],[Disciplina]],q2015_3[],2,0),"_")</f>
        <v>_</v>
      </c>
      <c r="R56" s="2" t="str">
        <f>IFERROR(VLOOKUP(Tabela3[[#This Row],[Disciplina]],q2015_3[],3,0),"_")</f>
        <v>_</v>
      </c>
      <c r="S56" s="5" t="str">
        <f>IFERROR(VLOOKUP(Tabela3[[#This Row],[Disciplina]],q2015_3[],4,0),"_")</f>
        <v>_</v>
      </c>
      <c r="T56" s="8" t="str">
        <f>IFERROR(VLOOKUP(Tabela3[[#This Row],[Disciplina]],q2015_2[],2,0),"_")</f>
        <v>_</v>
      </c>
      <c r="U56" s="2" t="str">
        <f>IFERROR(VLOOKUP(Tabela3[[#This Row],[Disciplina]],q2015_2[],3,0),"_")</f>
        <v>_</v>
      </c>
      <c r="V56" s="7" t="str">
        <f>IFERROR(VLOOKUP(Tabela3[[#This Row],[Disciplina]],q2015_2[],4,0),"_")</f>
        <v>_</v>
      </c>
      <c r="W56" s="2">
        <f>IFERROR(VLOOKUP(Tabela3[[#This Row],[Disciplina]],q2015_1[],2,0),"_")</f>
        <v>2</v>
      </c>
      <c r="X56" s="2">
        <f>IFERROR(VLOOKUP(Tabela3[[#This Row],[Disciplina]],q2015_1[],3,0),"_")</f>
        <v>0</v>
      </c>
      <c r="Y56" s="2" t="str">
        <f>IFERROR(VLOOKUP(Tabela3[[#This Row],[Disciplina]],q2015_1[],4,0),"_")</f>
        <v>HUGO BARBOSA SUFFREDINI</v>
      </c>
    </row>
    <row r="57" spans="1:25" x14ac:dyDescent="0.25">
      <c r="A57" s="3" t="s">
        <v>30</v>
      </c>
      <c r="B57">
        <f>IFERROR(VLOOKUP(Tabela3[[#This Row],[Disciplina]],Tabela10[],2,0),"-")</f>
        <v>0</v>
      </c>
      <c r="C57" s="3" t="str">
        <f>IFERROR(VLOOKUP(Tabela3[[#This Row],[Disciplina]],Tabela10[],3,0),"-")</f>
        <v>Marcelo Oliveira Da Costa Pires</v>
      </c>
      <c r="D57" s="10" t="str">
        <f>IFERROR(VLOOKUP(Tabela3[[#This Row],[Disciplina]],Tabela9[],2,0),"-")</f>
        <v>-</v>
      </c>
      <c r="E57" s="3" t="str">
        <f>IFERROR(VLOOKUP(Tabela3[[#This Row],[Disciplina]],Tabela9[],3,0),"-")</f>
        <v>-</v>
      </c>
      <c r="F57" s="10" t="str">
        <f>IFERROR(VLOOKUP(Tabela3[[#This Row],[Disciplina]],Tabela8[],2,0),"-")</f>
        <v>-</v>
      </c>
      <c r="G57" s="3" t="str">
        <f>IFERROR(VLOOKUP(Tabela3[[#This Row],[Disciplina]],Tabela8[],3,0),"-")</f>
        <v>-</v>
      </c>
      <c r="H57">
        <f>IFERROR(VLOOKUP(Tabela3[[#This Row],[Disciplina]],q2016_3[],2,0),"_")</f>
        <v>1</v>
      </c>
      <c r="I57">
        <f>IFERROR(VLOOKUP(Tabela3[[#This Row],[Disciplina]],q2016_3[],3,0),"-")</f>
        <v>0</v>
      </c>
      <c r="J57" s="4" t="str">
        <f>IFERROR(VLOOKUP(Tabela3[[#This Row],[Disciplina]],q2016_3[],4,0),"-")</f>
        <v>José Kenichi Mizukoshi</v>
      </c>
      <c r="K57" t="str">
        <f>IFERROR(VLOOKUP(Tabela3[[#This Row],[Disciplina]],q2016_2[],2,0),"_")</f>
        <v>_</v>
      </c>
      <c r="L57" t="str">
        <f>IFERROR(VLOOKUP(Tabela3[[#This Row],[Disciplina]],q2016_2[],3,0),"-")</f>
        <v>-</v>
      </c>
      <c r="M57" s="4" t="str">
        <f>IFERROR(VLOOKUP(Tabela3[[#This Row],[Disciplina]],q2016_2[],4,0),"-")</f>
        <v>-</v>
      </c>
      <c r="N57" t="str">
        <f>IFERROR(VLOOKUP(Tabela3[[#This Row],[Disciplina]],q2016_1[],2,0),"_")</f>
        <v>_</v>
      </c>
      <c r="O57" t="str">
        <f>IFERROR(VLOOKUP(Tabela3[[#This Row],[Disciplina]],q2016_1[],3,0),"-")</f>
        <v>-</v>
      </c>
      <c r="P57" s="4" t="str">
        <f>IFERROR(VLOOKUP(Tabela3[[#This Row],[Disciplina]],q2016_1[],4,0),"-")</f>
        <v>-</v>
      </c>
      <c r="Q57" t="str">
        <f>IFERROR(VLOOKUP(Tabela3[[#This Row],[Disciplina]],q2015_3[],2,0),"_")</f>
        <v>_</v>
      </c>
      <c r="R57" t="str">
        <f>IFERROR(VLOOKUP(Tabela3[[#This Row],[Disciplina]],q2015_3[],3,0),"_")</f>
        <v>_</v>
      </c>
      <c r="S57" s="4" t="str">
        <f>IFERROR(VLOOKUP(Tabela3[[#This Row],[Disciplina]],q2015_3[],4,0),"_")</f>
        <v>_</v>
      </c>
      <c r="T57" t="str">
        <f>IFERROR(VLOOKUP(Tabela3[[#This Row],[Disciplina]],q2015_2[],2,0),"_")</f>
        <v>_</v>
      </c>
      <c r="U57" t="str">
        <f>IFERROR(VLOOKUP(Tabela3[[#This Row],[Disciplina]],q2015_2[],3,0),"_")</f>
        <v>_</v>
      </c>
      <c r="V57" s="3" t="str">
        <f>IFERROR(VLOOKUP(Tabela3[[#This Row],[Disciplina]],q2015_2[],4,0),"_")</f>
        <v>_</v>
      </c>
      <c r="W57" t="str">
        <f>IFERROR(VLOOKUP(Tabela3[[#This Row],[Disciplina]],q2015_1[],2,0),"_")</f>
        <v>_</v>
      </c>
      <c r="X57" t="str">
        <f>IFERROR(VLOOKUP(Tabela3[[#This Row],[Disciplina]],q2015_1[],3,0),"_")</f>
        <v>_</v>
      </c>
      <c r="Y57" t="str">
        <f>IFERROR(VLOOKUP(Tabela3[[#This Row],[Disciplina]],q2015_1[],4,0),"_")</f>
        <v>_</v>
      </c>
    </row>
    <row r="58" spans="1:25" x14ac:dyDescent="0.25">
      <c r="A58" s="3" t="s">
        <v>193</v>
      </c>
      <c r="B58">
        <f>IFERROR(VLOOKUP(Tabela3[[#This Row],[Disciplina]],Tabela10[],2,0),"-")</f>
        <v>0</v>
      </c>
      <c r="C58" s="3" t="str">
        <f>IFERROR(VLOOKUP(Tabela3[[#This Row],[Disciplina]],Tabela10[],3,0),"-")</f>
        <v>Alexsandre Figueiredo Lago</v>
      </c>
      <c r="D58" s="10" t="str">
        <f>IFERROR(VLOOKUP(Tabela3[[#This Row],[Disciplina]],Tabela9[],2,0),"-")</f>
        <v>-</v>
      </c>
      <c r="E58" s="3" t="str">
        <f>IFERROR(VLOOKUP(Tabela3[[#This Row],[Disciplina]],Tabela9[],3,0),"-")</f>
        <v>-</v>
      </c>
      <c r="F58" s="10">
        <f>IFERROR(VLOOKUP(Tabela3[[#This Row],[Disciplina]],Tabela8[],2,0),"-")</f>
        <v>0</v>
      </c>
      <c r="G58" s="3" t="str">
        <f>IFERROR(VLOOKUP(Tabela3[[#This Row],[Disciplina]],Tabela8[],3,0),"-")</f>
        <v>Hueder Paulo Moisés de Oliveira</v>
      </c>
      <c r="H58" s="2" t="str">
        <f>IFERROR(VLOOKUP(Tabela3[[#This Row],[Disciplina]],q2016_3[],2,0),"_")</f>
        <v>_</v>
      </c>
      <c r="I58" s="2" t="str">
        <f>IFERROR(VLOOKUP(Tabela3[[#This Row],[Disciplina]],q2016_3[],3,0),"-")</f>
        <v>-</v>
      </c>
      <c r="J58" s="5" t="str">
        <f>IFERROR(VLOOKUP(Tabela3[[#This Row],[Disciplina]],q2016_3[],4,0),"-")</f>
        <v>-</v>
      </c>
      <c r="K58">
        <f>IFERROR(VLOOKUP(Tabela3[[#This Row],[Disciplina]],q2016_2[],2,0),"_")</f>
        <v>2</v>
      </c>
      <c r="L58">
        <f>IFERROR(VLOOKUP(Tabela3[[#This Row],[Disciplina]],q2016_2[],3,0),"-")</f>
        <v>0</v>
      </c>
      <c r="M58" s="4" t="str">
        <f>IFERROR(VLOOKUP(Tabela3[[#This Row],[Disciplina]],q2016_2[],4,0),"-")</f>
        <v>Hueder Paulo Moisés de Oliveira</v>
      </c>
      <c r="N58" t="str">
        <f>IFERROR(VLOOKUP(Tabela3[[#This Row],[Disciplina]],q2016_1[],2,0),"_")</f>
        <v>_</v>
      </c>
      <c r="O58" t="str">
        <f>IFERROR(VLOOKUP(Tabela3[[#This Row],[Disciplina]],q2016_1[],3,0),"-")</f>
        <v>-</v>
      </c>
      <c r="P58" s="4" t="str">
        <f>IFERROR(VLOOKUP(Tabela3[[#This Row],[Disciplina]],q2016_1[],4,0),"-")</f>
        <v>-</v>
      </c>
      <c r="Q58" t="str">
        <f>IFERROR(VLOOKUP(Tabela3[[#This Row],[Disciplina]],q2015_3[],2,0),"_")</f>
        <v>_</v>
      </c>
      <c r="R58" t="str">
        <f>IFERROR(VLOOKUP(Tabela3[[#This Row],[Disciplina]],q2015_3[],3,0),"_")</f>
        <v>_</v>
      </c>
      <c r="S58" s="4" t="str">
        <f>IFERROR(VLOOKUP(Tabela3[[#This Row],[Disciplina]],q2015_3[],4,0),"_")</f>
        <v>_</v>
      </c>
      <c r="T58">
        <f>IFERROR(VLOOKUP(Tabela3[[#This Row],[Disciplina]],q2015_2[],2,0),"_")</f>
        <v>0</v>
      </c>
      <c r="U58">
        <f>IFERROR(VLOOKUP(Tabela3[[#This Row],[Disciplina]],q2015_2[],3,0),"_")</f>
        <v>0</v>
      </c>
      <c r="V58" s="3" t="str">
        <f>IFERROR(VLOOKUP(Tabela3[[#This Row],[Disciplina]],q2015_2[],4,0),"_")</f>
        <v xml:space="preserve">Hueder Paulo Moisés de Oliveira </v>
      </c>
      <c r="W58" t="str">
        <f>IFERROR(VLOOKUP(Tabela3[[#This Row],[Disciplina]],q2015_1[],2,0),"_")</f>
        <v>_</v>
      </c>
      <c r="X58" t="str">
        <f>IFERROR(VLOOKUP(Tabela3[[#This Row],[Disciplina]],q2015_1[],3,0),"_")</f>
        <v>_</v>
      </c>
      <c r="Y58" t="str">
        <f>IFERROR(VLOOKUP(Tabela3[[#This Row],[Disciplina]],q2015_1[],4,0),"_")</f>
        <v>_</v>
      </c>
    </row>
    <row r="59" spans="1:25" x14ac:dyDescent="0.25">
      <c r="A59" s="3" t="s">
        <v>32</v>
      </c>
      <c r="B59" t="str">
        <f>IFERROR(VLOOKUP(Tabela3[[#This Row],[Disciplina]],Tabela10[],2,0),"-")</f>
        <v>-</v>
      </c>
      <c r="C59" s="3" t="str">
        <f>IFERROR(VLOOKUP(Tabela3[[#This Row],[Disciplina]],Tabela10[],3,0),"-")</f>
        <v>-</v>
      </c>
      <c r="D59" s="10">
        <f>IFERROR(VLOOKUP(Tabela3[[#This Row],[Disciplina]],Tabela9[],2,0),"-")</f>
        <v>0</v>
      </c>
      <c r="E59" s="3" t="str">
        <f>IFERROR(VLOOKUP(Tabela3[[#This Row],[Disciplina]],Tabela9[],3,0),"-")</f>
        <v>ROBERTA DE ASSIS MAIA</v>
      </c>
      <c r="F59" s="10" t="str">
        <f>IFERROR(VLOOKUP(Tabela3[[#This Row],[Disciplina]],Tabela8[],2,0),"-")</f>
        <v>-</v>
      </c>
      <c r="G59" s="3" t="str">
        <f>IFERROR(VLOOKUP(Tabela3[[#This Row],[Disciplina]],Tabela8[],3,0),"-")</f>
        <v>-</v>
      </c>
      <c r="H59">
        <f>IFERROR(VLOOKUP(Tabela3[[#This Row],[Disciplina]],q2016_3[],2,0),"_")</f>
        <v>2</v>
      </c>
      <c r="I59">
        <f>IFERROR(VLOOKUP(Tabela3[[#This Row],[Disciplina]],q2016_3[],3,0),"-")</f>
        <v>0</v>
      </c>
      <c r="J59" s="4" t="str">
        <f>IFERROR(VLOOKUP(Tabela3[[#This Row],[Disciplina]],q2016_3[],4,0),"-")</f>
        <v>Mirian Pacheco Silva Albrecht</v>
      </c>
      <c r="K59">
        <f>IFERROR(VLOOKUP(Tabela3[[#This Row],[Disciplina]],q2016_2[],2,0),"_")</f>
        <v>2</v>
      </c>
      <c r="L59">
        <f>IFERROR(VLOOKUP(Tabela3[[#This Row],[Disciplina]],q2016_2[],3,0),"-")</f>
        <v>0</v>
      </c>
      <c r="M59" s="4" t="str">
        <f>IFERROR(VLOOKUP(Tabela3[[#This Row],[Disciplina]],q2016_2[],4,0),"-")</f>
        <v>Fernanda Franzolin</v>
      </c>
      <c r="N59" t="str">
        <f>IFERROR(VLOOKUP(Tabela3[[#This Row],[Disciplina]],q2016_1[],2,0),"_")</f>
        <v>_</v>
      </c>
      <c r="O59" t="str">
        <f>IFERROR(VLOOKUP(Tabela3[[#This Row],[Disciplina]],q2016_1[],3,0),"-")</f>
        <v>-</v>
      </c>
      <c r="P59" s="4" t="str">
        <f>IFERROR(VLOOKUP(Tabela3[[#This Row],[Disciplina]],q2016_1[],4,0),"-")</f>
        <v>-</v>
      </c>
      <c r="Q59" t="str">
        <f>IFERROR(VLOOKUP(Tabela3[[#This Row],[Disciplina]],q2015_3[],2,0),"_")</f>
        <v>_</v>
      </c>
      <c r="R59" t="str">
        <f>IFERROR(VLOOKUP(Tabela3[[#This Row],[Disciplina]],q2015_3[],3,0),"_")</f>
        <v>_</v>
      </c>
      <c r="S59" s="4" t="str">
        <f>IFERROR(VLOOKUP(Tabela3[[#This Row],[Disciplina]],q2015_3[],4,0),"_")</f>
        <v>_</v>
      </c>
      <c r="T59" t="str">
        <f>IFERROR(VLOOKUP(Tabela3[[#This Row],[Disciplina]],q2015_2[],2,0),"_")</f>
        <v>_</v>
      </c>
      <c r="U59" t="str">
        <f>IFERROR(VLOOKUP(Tabela3[[#This Row],[Disciplina]],q2015_2[],3,0),"_")</f>
        <v>_</v>
      </c>
      <c r="V59" s="3" t="str">
        <f>IFERROR(VLOOKUP(Tabela3[[#This Row],[Disciplina]],q2015_2[],4,0),"_")</f>
        <v>_</v>
      </c>
      <c r="W59" t="str">
        <f>IFERROR(VLOOKUP(Tabela3[[#This Row],[Disciplina]],q2015_1[],2,0),"_")</f>
        <v>_</v>
      </c>
      <c r="X59" t="str">
        <f>IFERROR(VLOOKUP(Tabela3[[#This Row],[Disciplina]],q2015_1[],3,0),"_")</f>
        <v>_</v>
      </c>
      <c r="Y59" t="str">
        <f>IFERROR(VLOOKUP(Tabela3[[#This Row],[Disciplina]],q2015_1[],4,0),"_")</f>
        <v>_</v>
      </c>
    </row>
    <row r="60" spans="1:25" x14ac:dyDescent="0.25">
      <c r="A60" s="3" t="s">
        <v>34</v>
      </c>
      <c r="B60">
        <f>IFERROR(VLOOKUP(Tabela3[[#This Row],[Disciplina]],Tabela10[],2,0),"-")</f>
        <v>0</v>
      </c>
      <c r="C60" s="3" t="str">
        <f>IFERROR(VLOOKUP(Tabela3[[#This Row],[Disciplina]],Tabela10[],3,0),"-")</f>
        <v>Patrícia Sessa</v>
      </c>
      <c r="D60" t="str">
        <f>IFERROR(VLOOKUP(Tabela3[[#This Row],[Disciplina]],Tabela9[],2,0),"-")</f>
        <v>-</v>
      </c>
      <c r="E60" s="7" t="str">
        <f>IFERROR(VLOOKUP(Tabela3[[#This Row],[Disciplina]],Tabela9[],3,0),"-")</f>
        <v>-</v>
      </c>
      <c r="F60" s="2" t="str">
        <f>IFERROR(VLOOKUP(Tabela3[[#This Row],[Disciplina]],Tabela8[],2,0),"-")</f>
        <v>-</v>
      </c>
      <c r="G60" s="7" t="str">
        <f>IFERROR(VLOOKUP(Tabela3[[#This Row],[Disciplina]],Tabela8[],3,0),"-")</f>
        <v>-</v>
      </c>
      <c r="H60" s="2">
        <f>IFERROR(VLOOKUP(Tabela3[[#This Row],[Disciplina]],q2016_3[],2,0),"_")</f>
        <v>2</v>
      </c>
      <c r="I60" s="2">
        <f>IFERROR(VLOOKUP(Tabela3[[#This Row],[Disciplina]],q2016_3[],3,0),"-")</f>
        <v>0</v>
      </c>
      <c r="J60" s="5" t="str">
        <f>IFERROR(VLOOKUP(Tabela3[[#This Row],[Disciplina]],q2016_3[],4,0),"-")</f>
        <v>Patricia da Silva Sessa</v>
      </c>
      <c r="K60" s="2" t="str">
        <f>IFERROR(VLOOKUP(Tabela3[[#This Row],[Disciplina]],q2016_2[],2,0),"_")</f>
        <v>_</v>
      </c>
      <c r="L60" s="2" t="str">
        <f>IFERROR(VLOOKUP(Tabela3[[#This Row],[Disciplina]],q2016_2[],3,0),"-")</f>
        <v>-</v>
      </c>
      <c r="M60" s="5" t="str">
        <f>IFERROR(VLOOKUP(Tabela3[[#This Row],[Disciplina]],q2016_2[],4,0),"-")</f>
        <v>-</v>
      </c>
      <c r="N60" s="8" t="str">
        <f>IFERROR(VLOOKUP(Tabela3[[#This Row],[Disciplina]],q2016_1[],2,0),"_")</f>
        <v>_</v>
      </c>
      <c r="O60" s="2" t="str">
        <f>IFERROR(VLOOKUP(Tabela3[[#This Row],[Disciplina]],q2016_1[],3,0),"-")</f>
        <v>-</v>
      </c>
      <c r="P60" s="5" t="str">
        <f>IFERROR(VLOOKUP(Tabela3[[#This Row],[Disciplina]],q2016_1[],4,0),"-")</f>
        <v>-</v>
      </c>
      <c r="Q60" s="2" t="str">
        <f>IFERROR(VLOOKUP(Tabela3[[#This Row],[Disciplina]],q2015_3[],2,0),"_")</f>
        <v>_</v>
      </c>
      <c r="R60" s="2" t="str">
        <f>IFERROR(VLOOKUP(Tabela3[[#This Row],[Disciplina]],q2015_3[],3,0),"_")</f>
        <v>_</v>
      </c>
      <c r="S60" s="5" t="str">
        <f>IFERROR(VLOOKUP(Tabela3[[#This Row],[Disciplina]],q2015_3[],4,0),"_")</f>
        <v>_</v>
      </c>
      <c r="T60" s="8" t="str">
        <f>IFERROR(VLOOKUP(Tabela3[[#This Row],[Disciplina]],q2015_2[],2,0),"_")</f>
        <v>_</v>
      </c>
      <c r="U60" s="2" t="str">
        <f>IFERROR(VLOOKUP(Tabela3[[#This Row],[Disciplina]],q2015_2[],3,0),"_")</f>
        <v>_</v>
      </c>
      <c r="V60" s="7" t="str">
        <f>IFERROR(VLOOKUP(Tabela3[[#This Row],[Disciplina]],q2015_2[],4,0),"_")</f>
        <v>_</v>
      </c>
      <c r="W60" s="2" t="str">
        <f>IFERROR(VLOOKUP(Tabela3[[#This Row],[Disciplina]],q2015_1[],2,0),"_")</f>
        <v>_</v>
      </c>
      <c r="X60" s="2" t="str">
        <f>IFERROR(VLOOKUP(Tabela3[[#This Row],[Disciplina]],q2015_1[],3,0),"_")</f>
        <v>_</v>
      </c>
      <c r="Y60" s="2" t="str">
        <f>IFERROR(VLOOKUP(Tabela3[[#This Row],[Disciplina]],q2015_1[],4,0),"_")</f>
        <v>_</v>
      </c>
    </row>
    <row r="61" spans="1:25" x14ac:dyDescent="0.25">
      <c r="A61" s="3" t="s">
        <v>195</v>
      </c>
      <c r="B61" t="str">
        <f>IFERROR(VLOOKUP(Tabela3[[#This Row],[Disciplina]],Tabela10[],2,0),"-")</f>
        <v>-</v>
      </c>
      <c r="C61" s="3" t="str">
        <f>IFERROR(VLOOKUP(Tabela3[[#This Row],[Disciplina]],Tabela10[],3,0),"-")</f>
        <v>-</v>
      </c>
      <c r="D61" s="10" t="str">
        <f>IFERROR(VLOOKUP(Tabela3[[#This Row],[Disciplina]],Tabela9[],2,0),"-")</f>
        <v>-</v>
      </c>
      <c r="E61" s="3" t="str">
        <f>IFERROR(VLOOKUP(Tabela3[[#This Row],[Disciplina]],Tabela9[],3,0),"-")</f>
        <v>-</v>
      </c>
      <c r="F61" s="10" t="str">
        <f>IFERROR(VLOOKUP(Tabela3[[#This Row],[Disciplina]],Tabela8[],2,0),"-")</f>
        <v>-</v>
      </c>
      <c r="G61" s="3" t="str">
        <f>IFERROR(VLOOKUP(Tabela3[[#This Row],[Disciplina]],Tabela8[],3,0),"-")</f>
        <v>-</v>
      </c>
      <c r="H61" s="2" t="str">
        <f>IFERROR(VLOOKUP(Tabela3[[#This Row],[Disciplina]],q2016_3[],2,0),"_")</f>
        <v>_</v>
      </c>
      <c r="I61" s="2" t="str">
        <f>IFERROR(VLOOKUP(Tabela3[[#This Row],[Disciplina]],q2016_3[],3,0),"-")</f>
        <v>-</v>
      </c>
      <c r="J61" s="5" t="str">
        <f>IFERROR(VLOOKUP(Tabela3[[#This Row],[Disciplina]],q2016_3[],4,0),"-")</f>
        <v>-</v>
      </c>
      <c r="K61">
        <f>IFERROR(VLOOKUP(Tabela3[[#This Row],[Disciplina]],q2016_2[],2,0),"_")</f>
        <v>1</v>
      </c>
      <c r="L61">
        <f>IFERROR(VLOOKUP(Tabela3[[#This Row],[Disciplina]],q2016_2[],3,0),"-")</f>
        <v>0</v>
      </c>
      <c r="M61" s="4" t="str">
        <f>IFERROR(VLOOKUP(Tabela3[[#This Row],[Disciplina]],q2016_2[],4,0),"-")</f>
        <v>Patrícia Sessa</v>
      </c>
      <c r="N61" t="str">
        <f>IFERROR(VLOOKUP(Tabela3[[#This Row],[Disciplina]],q2016_1[],2,0),"_")</f>
        <v>_</v>
      </c>
      <c r="O61" t="str">
        <f>IFERROR(VLOOKUP(Tabela3[[#This Row],[Disciplina]],q2016_1[],3,0),"-")</f>
        <v>-</v>
      </c>
      <c r="P61" s="4" t="str">
        <f>IFERROR(VLOOKUP(Tabela3[[#This Row],[Disciplina]],q2016_1[],4,0),"-")</f>
        <v>-</v>
      </c>
      <c r="Q61" t="str">
        <f>IFERROR(VLOOKUP(Tabela3[[#This Row],[Disciplina]],q2015_3[],2,0),"_")</f>
        <v>_</v>
      </c>
      <c r="R61" t="str">
        <f>IFERROR(VLOOKUP(Tabela3[[#This Row],[Disciplina]],q2015_3[],3,0),"_")</f>
        <v>_</v>
      </c>
      <c r="S61" s="4" t="str">
        <f>IFERROR(VLOOKUP(Tabela3[[#This Row],[Disciplina]],q2015_3[],4,0),"_")</f>
        <v>_</v>
      </c>
      <c r="T61" t="str">
        <f>IFERROR(VLOOKUP(Tabela3[[#This Row],[Disciplina]],q2015_2[],2,0),"_")</f>
        <v>_</v>
      </c>
      <c r="U61" t="str">
        <f>IFERROR(VLOOKUP(Tabela3[[#This Row],[Disciplina]],q2015_2[],3,0),"_")</f>
        <v>_</v>
      </c>
      <c r="V61" s="3" t="str">
        <f>IFERROR(VLOOKUP(Tabela3[[#This Row],[Disciplina]],q2015_2[],4,0),"_")</f>
        <v>_</v>
      </c>
      <c r="W61" t="str">
        <f>IFERROR(VLOOKUP(Tabela3[[#This Row],[Disciplina]],q2015_1[],2,0),"_")</f>
        <v>_</v>
      </c>
      <c r="X61" t="str">
        <f>IFERROR(VLOOKUP(Tabela3[[#This Row],[Disciplina]],q2015_1[],3,0),"_")</f>
        <v>_</v>
      </c>
      <c r="Y61" t="str">
        <f>IFERROR(VLOOKUP(Tabela3[[#This Row],[Disciplina]],q2015_1[],4,0),"_")</f>
        <v>_</v>
      </c>
    </row>
    <row r="62" spans="1:25" x14ac:dyDescent="0.25">
      <c r="A62" s="3" t="s">
        <v>36</v>
      </c>
      <c r="B62" t="str">
        <f>IFERROR(VLOOKUP(Tabela3[[#This Row],[Disciplina]],Tabela10[],2,0),"-")</f>
        <v>-</v>
      </c>
      <c r="C62" s="3" t="str">
        <f>IFERROR(VLOOKUP(Tabela3[[#This Row],[Disciplina]],Tabela10[],3,0),"-")</f>
        <v>-</v>
      </c>
      <c r="D62" t="str">
        <f>IFERROR(VLOOKUP(Tabela3[[#This Row],[Disciplina]],Tabela9[],2,0),"-")</f>
        <v>-</v>
      </c>
      <c r="E62" s="7" t="str">
        <f>IFERROR(VLOOKUP(Tabela3[[#This Row],[Disciplina]],Tabela9[],3,0),"-")</f>
        <v>-</v>
      </c>
      <c r="F62" s="2">
        <f>IFERROR(VLOOKUP(Tabela3[[#This Row],[Disciplina]],Tabela8[],2,0),"-")</f>
        <v>0</v>
      </c>
      <c r="G62" s="7" t="str">
        <f>IFERROR(VLOOKUP(Tabela3[[#This Row],[Disciplina]],Tabela8[],3,0),"-")</f>
        <v>Mirian Pacheco</v>
      </c>
      <c r="H62" s="2">
        <f>IFERROR(VLOOKUP(Tabela3[[#This Row],[Disciplina]],q2016_3[],2,0),"_")</f>
        <v>1</v>
      </c>
      <c r="I62" s="2">
        <f>IFERROR(VLOOKUP(Tabela3[[#This Row],[Disciplina]],q2016_3[],3,0),"-")</f>
        <v>0</v>
      </c>
      <c r="J62" s="5" t="str">
        <f>IFERROR(VLOOKUP(Tabela3[[#This Row],[Disciplina]],q2016_3[],4,0),"-")</f>
        <v>Roberta de Assis Maia</v>
      </c>
      <c r="K62" s="2" t="str">
        <f>IFERROR(VLOOKUP(Tabela3[[#This Row],[Disciplina]],q2016_2[],2,0),"_")</f>
        <v>_</v>
      </c>
      <c r="L62" s="2" t="str">
        <f>IFERROR(VLOOKUP(Tabela3[[#This Row],[Disciplina]],q2016_2[],3,0),"-")</f>
        <v>-</v>
      </c>
      <c r="M62" s="5" t="str">
        <f>IFERROR(VLOOKUP(Tabela3[[#This Row],[Disciplina]],q2016_2[],4,0),"-")</f>
        <v>-</v>
      </c>
      <c r="N62" s="8" t="str">
        <f>IFERROR(VLOOKUP(Tabela3[[#This Row],[Disciplina]],q2016_1[],2,0),"_")</f>
        <v>_</v>
      </c>
      <c r="O62" s="2" t="str">
        <f>IFERROR(VLOOKUP(Tabela3[[#This Row],[Disciplina]],q2016_1[],3,0),"-")</f>
        <v>-</v>
      </c>
      <c r="P62" s="5" t="str">
        <f>IFERROR(VLOOKUP(Tabela3[[#This Row],[Disciplina]],q2016_1[],4,0),"-")</f>
        <v>-</v>
      </c>
      <c r="Q62" s="2" t="str">
        <f>IFERROR(VLOOKUP(Tabela3[[#This Row],[Disciplina]],q2015_3[],2,0),"_")</f>
        <v>_</v>
      </c>
      <c r="R62" s="2" t="str">
        <f>IFERROR(VLOOKUP(Tabela3[[#This Row],[Disciplina]],q2015_3[],3,0),"_")</f>
        <v>_</v>
      </c>
      <c r="S62" s="5" t="str">
        <f>IFERROR(VLOOKUP(Tabela3[[#This Row],[Disciplina]],q2015_3[],4,0),"_")</f>
        <v>_</v>
      </c>
      <c r="T62" s="8" t="str">
        <f>IFERROR(VLOOKUP(Tabela3[[#This Row],[Disciplina]],q2015_2[],2,0),"_")</f>
        <v>_</v>
      </c>
      <c r="U62" s="2" t="str">
        <f>IFERROR(VLOOKUP(Tabela3[[#This Row],[Disciplina]],q2015_2[],3,0),"_")</f>
        <v>_</v>
      </c>
      <c r="V62" s="7" t="str">
        <f>IFERROR(VLOOKUP(Tabela3[[#This Row],[Disciplina]],q2015_2[],4,0),"_")</f>
        <v>_</v>
      </c>
      <c r="W62" s="2" t="str">
        <f>IFERROR(VLOOKUP(Tabela3[[#This Row],[Disciplina]],q2015_1[],2,0),"_")</f>
        <v>_</v>
      </c>
      <c r="X62" s="2" t="str">
        <f>IFERROR(VLOOKUP(Tabela3[[#This Row],[Disciplina]],q2015_1[],3,0),"_")</f>
        <v>_</v>
      </c>
      <c r="Y62" s="2" t="str">
        <f>IFERROR(VLOOKUP(Tabela3[[#This Row],[Disciplina]],q2015_1[],4,0),"_")</f>
        <v>_</v>
      </c>
    </row>
    <row r="63" spans="1:25" x14ac:dyDescent="0.25">
      <c r="A63" s="3" t="s">
        <v>197</v>
      </c>
      <c r="B63" t="str">
        <f>IFERROR(VLOOKUP(Tabela3[[#This Row],[Disciplina]],Tabela10[],2,0),"-")</f>
        <v>-</v>
      </c>
      <c r="C63" s="3" t="str">
        <f>IFERROR(VLOOKUP(Tabela3[[#This Row],[Disciplina]],Tabela10[],3,0),"-")</f>
        <v>-</v>
      </c>
      <c r="D63" s="10" t="str">
        <f>IFERROR(VLOOKUP(Tabela3[[#This Row],[Disciplina]],Tabela9[],2,0),"-")</f>
        <v>-</v>
      </c>
      <c r="E63" s="3" t="str">
        <f>IFERROR(VLOOKUP(Tabela3[[#This Row],[Disciplina]],Tabela9[],3,0),"-")</f>
        <v>-</v>
      </c>
      <c r="F63" s="10" t="str">
        <f>IFERROR(VLOOKUP(Tabela3[[#This Row],[Disciplina]],Tabela8[],2,0),"-")</f>
        <v>-</v>
      </c>
      <c r="G63" s="3" t="str">
        <f>IFERROR(VLOOKUP(Tabela3[[#This Row],[Disciplina]],Tabela8[],3,0),"-")</f>
        <v>-</v>
      </c>
      <c r="H63" s="2" t="str">
        <f>IFERROR(VLOOKUP(Tabela3[[#This Row],[Disciplina]],q2016_3[],2,0),"_")</f>
        <v>_</v>
      </c>
      <c r="I63" s="2" t="str">
        <f>IFERROR(VLOOKUP(Tabela3[[#This Row],[Disciplina]],q2016_3[],3,0),"-")</f>
        <v>-</v>
      </c>
      <c r="J63" s="5" t="str">
        <f>IFERROR(VLOOKUP(Tabela3[[#This Row],[Disciplina]],q2016_3[],4,0),"-")</f>
        <v>-</v>
      </c>
      <c r="K63">
        <f>IFERROR(VLOOKUP(Tabela3[[#This Row],[Disciplina]],q2016_2[],2,0),"_")</f>
        <v>1</v>
      </c>
      <c r="L63">
        <f>IFERROR(VLOOKUP(Tabela3[[#This Row],[Disciplina]],q2016_2[],3,0),"-")</f>
        <v>0</v>
      </c>
      <c r="M63" s="4" t="str">
        <f>IFERROR(VLOOKUP(Tabela3[[#This Row],[Disciplina]],q2016_2[],4,0),"-")</f>
        <v>Fernanda Franzolin</v>
      </c>
      <c r="N63" t="str">
        <f>IFERROR(VLOOKUP(Tabela3[[#This Row],[Disciplina]],q2016_1[],2,0),"_")</f>
        <v>_</v>
      </c>
      <c r="O63" t="str">
        <f>IFERROR(VLOOKUP(Tabela3[[#This Row],[Disciplina]],q2016_1[],3,0),"-")</f>
        <v>-</v>
      </c>
      <c r="P63" s="4" t="str">
        <f>IFERROR(VLOOKUP(Tabela3[[#This Row],[Disciplina]],q2016_1[],4,0),"-")</f>
        <v>-</v>
      </c>
      <c r="Q63" t="str">
        <f>IFERROR(VLOOKUP(Tabela3[[#This Row],[Disciplina]],q2015_3[],2,0),"_")</f>
        <v>_</v>
      </c>
      <c r="R63" t="str">
        <f>IFERROR(VLOOKUP(Tabela3[[#This Row],[Disciplina]],q2015_3[],3,0),"_")</f>
        <v>_</v>
      </c>
      <c r="S63" s="4" t="str">
        <f>IFERROR(VLOOKUP(Tabela3[[#This Row],[Disciplina]],q2015_3[],4,0),"_")</f>
        <v>_</v>
      </c>
      <c r="T63" t="str">
        <f>IFERROR(VLOOKUP(Tabela3[[#This Row],[Disciplina]],q2015_2[],2,0),"_")</f>
        <v>_</v>
      </c>
      <c r="U63" t="str">
        <f>IFERROR(VLOOKUP(Tabela3[[#This Row],[Disciplina]],q2015_2[],3,0),"_")</f>
        <v>_</v>
      </c>
      <c r="V63" s="3" t="str">
        <f>IFERROR(VLOOKUP(Tabela3[[#This Row],[Disciplina]],q2015_2[],4,0),"_")</f>
        <v>_</v>
      </c>
      <c r="W63" t="str">
        <f>IFERROR(VLOOKUP(Tabela3[[#This Row],[Disciplina]],q2015_1[],2,0),"_")</f>
        <v>_</v>
      </c>
      <c r="X63" t="str">
        <f>IFERROR(VLOOKUP(Tabela3[[#This Row],[Disciplina]],q2015_1[],3,0),"_")</f>
        <v>_</v>
      </c>
      <c r="Y63" t="str">
        <f>IFERROR(VLOOKUP(Tabela3[[#This Row],[Disciplina]],q2015_1[],4,0),"_")</f>
        <v>_</v>
      </c>
    </row>
    <row r="64" spans="1:25" x14ac:dyDescent="0.25">
      <c r="A64" s="3" t="s">
        <v>355</v>
      </c>
      <c r="B64" t="str">
        <f>IFERROR(VLOOKUP(Tabela3[[#This Row],[Disciplina]],Tabela10[],2,0),"-")</f>
        <v>-</v>
      </c>
      <c r="C64" s="3" t="str">
        <f>IFERROR(VLOOKUP(Tabela3[[#This Row],[Disciplina]],Tabela10[],3,0),"-")</f>
        <v>-</v>
      </c>
      <c r="D64" s="10" t="str">
        <f>IFERROR(VLOOKUP(Tabela3[[#This Row],[Disciplina]],Tabela9[],2,0),"-")</f>
        <v>-</v>
      </c>
      <c r="E64" s="3" t="str">
        <f>IFERROR(VLOOKUP(Tabela3[[#This Row],[Disciplina]],Tabela9[],3,0),"-")</f>
        <v>-</v>
      </c>
      <c r="F64" s="10" t="str">
        <f>IFERROR(VLOOKUP(Tabela3[[#This Row],[Disciplina]],Tabela8[],2,0),"-")</f>
        <v>-</v>
      </c>
      <c r="G64" s="3" t="str">
        <f>IFERROR(VLOOKUP(Tabela3[[#This Row],[Disciplina]],Tabela8[],3,0),"-")</f>
        <v>-</v>
      </c>
      <c r="H64" s="2" t="str">
        <f>IFERROR(VLOOKUP(Tabela3[[#This Row],[Disciplina]],q2016_3[],2,0),"_")</f>
        <v>_</v>
      </c>
      <c r="I64" s="2" t="str">
        <f>IFERROR(VLOOKUP(Tabela3[[#This Row],[Disciplina]],q2016_3[],3,0),"-")</f>
        <v>-</v>
      </c>
      <c r="J64" s="5" t="str">
        <f>IFERROR(VLOOKUP(Tabela3[[#This Row],[Disciplina]],q2016_3[],4,0),"-")</f>
        <v>-</v>
      </c>
      <c r="K64" s="2" t="str">
        <f>IFERROR(VLOOKUP(Tabela3[[#This Row],[Disciplina]],q2016_2[],2,0),"_")</f>
        <v>_</v>
      </c>
      <c r="L64" s="2" t="str">
        <f>IFERROR(VLOOKUP(Tabela3[[#This Row],[Disciplina]],q2016_2[],3,0),"-")</f>
        <v>-</v>
      </c>
      <c r="M64" s="5" t="str">
        <f>IFERROR(VLOOKUP(Tabela3[[#This Row],[Disciplina]],q2016_2[],4,0),"-")</f>
        <v>-</v>
      </c>
      <c r="N64">
        <f>IFERROR(VLOOKUP(Tabela3[[#This Row],[Disciplina]],q2016_1[],2,0),"_")</f>
        <v>2</v>
      </c>
      <c r="O64">
        <f>IFERROR(VLOOKUP(Tabela3[[#This Row],[Disciplina]],q2016_1[],3,0),"-")</f>
        <v>0</v>
      </c>
      <c r="P64" s="4" t="str">
        <f>IFERROR(VLOOKUP(Tabela3[[#This Row],[Disciplina]],q2016_1[],4,0),"-")</f>
        <v>Mirian Pacheco Silva Albrecht</v>
      </c>
      <c r="Q64" t="str">
        <f>IFERROR(VLOOKUP(Tabela3[[#This Row],[Disciplina]],q2015_3[],2,0),"_")</f>
        <v>_</v>
      </c>
      <c r="R64" t="str">
        <f>IFERROR(VLOOKUP(Tabela3[[#This Row],[Disciplina]],q2015_3[],3,0),"_")</f>
        <v>_</v>
      </c>
      <c r="S64" s="4" t="str">
        <f>IFERROR(VLOOKUP(Tabela3[[#This Row],[Disciplina]],q2015_3[],4,0),"_")</f>
        <v>_</v>
      </c>
      <c r="T64" t="str">
        <f>IFERROR(VLOOKUP(Tabela3[[#This Row],[Disciplina]],q2015_2[],2,0),"_")</f>
        <v>_</v>
      </c>
      <c r="U64" t="str">
        <f>IFERROR(VLOOKUP(Tabela3[[#This Row],[Disciplina]],q2015_2[],3,0),"_")</f>
        <v>_</v>
      </c>
      <c r="V64" s="3" t="str">
        <f>IFERROR(VLOOKUP(Tabela3[[#This Row],[Disciplina]],q2015_2[],4,0),"_")</f>
        <v>_</v>
      </c>
      <c r="W64" t="str">
        <f>IFERROR(VLOOKUP(Tabela3[[#This Row],[Disciplina]],q2015_1[],2,0),"_")</f>
        <v>_</v>
      </c>
      <c r="X64" t="str">
        <f>IFERROR(VLOOKUP(Tabela3[[#This Row],[Disciplina]],q2015_1[],3,0),"_")</f>
        <v>_</v>
      </c>
      <c r="Y64" t="str">
        <f>IFERROR(VLOOKUP(Tabela3[[#This Row],[Disciplina]],q2015_1[],4,0),"_")</f>
        <v>_</v>
      </c>
    </row>
    <row r="65" spans="1:25" x14ac:dyDescent="0.25">
      <c r="A65" s="3" t="s">
        <v>403</v>
      </c>
      <c r="B65" t="str">
        <f>IFERROR(VLOOKUP(Tabela3[[#This Row],[Disciplina]],Tabela10[],2,0),"-")</f>
        <v>-</v>
      </c>
      <c r="C65" s="3" t="str">
        <f>IFERROR(VLOOKUP(Tabela3[[#This Row],[Disciplina]],Tabela10[],3,0),"-")</f>
        <v>-</v>
      </c>
      <c r="D65" s="10" t="str">
        <f>IFERROR(VLOOKUP(Tabela3[[#This Row],[Disciplina]],Tabela9[],2,0),"-")</f>
        <v>-</v>
      </c>
      <c r="E65" s="3" t="str">
        <f>IFERROR(VLOOKUP(Tabela3[[#This Row],[Disciplina]],Tabela9[],3,0),"-")</f>
        <v>-</v>
      </c>
      <c r="F65" s="10" t="str">
        <f>IFERROR(VLOOKUP(Tabela3[[#This Row],[Disciplina]],Tabela8[],2,0),"-")</f>
        <v>-</v>
      </c>
      <c r="G65" s="3" t="str">
        <f>IFERROR(VLOOKUP(Tabela3[[#This Row],[Disciplina]],Tabela8[],3,0),"-")</f>
        <v>-</v>
      </c>
      <c r="H65" s="2" t="str">
        <f>IFERROR(VLOOKUP(Tabela3[[#This Row],[Disciplina]],q2016_3[],2,0),"_")</f>
        <v>_</v>
      </c>
      <c r="I65" s="2" t="str">
        <f>IFERROR(VLOOKUP(Tabela3[[#This Row],[Disciplina]],q2016_3[],3,0),"-")</f>
        <v>-</v>
      </c>
      <c r="J65" s="5" t="str">
        <f>IFERROR(VLOOKUP(Tabela3[[#This Row],[Disciplina]],q2016_3[],4,0),"-")</f>
        <v>-</v>
      </c>
      <c r="K65" s="2" t="str">
        <f>IFERROR(VLOOKUP(Tabela3[[#This Row],[Disciplina]],q2016_2[],2,0),"_")</f>
        <v>_</v>
      </c>
      <c r="L65" s="2" t="str">
        <f>IFERROR(VLOOKUP(Tabela3[[#This Row],[Disciplina]],q2016_2[],3,0),"-")</f>
        <v>-</v>
      </c>
      <c r="M65" s="5" t="str">
        <f>IFERROR(VLOOKUP(Tabela3[[#This Row],[Disciplina]],q2016_2[],4,0),"-")</f>
        <v>-</v>
      </c>
      <c r="N65" t="str">
        <f>IFERROR(VLOOKUP(Tabela3[[#This Row],[Disciplina]],q2016_1[],2,0),"_")</f>
        <v>_</v>
      </c>
      <c r="O65" t="str">
        <f>IFERROR(VLOOKUP(Tabela3[[#This Row],[Disciplina]],q2016_1[],3,0),"-")</f>
        <v>-</v>
      </c>
      <c r="P65" s="5" t="str">
        <f>IFERROR(VLOOKUP(Tabela3[[#This Row],[Disciplina]],q2016_1[],4,0),"-")</f>
        <v>-</v>
      </c>
      <c r="Q65">
        <f>IFERROR(VLOOKUP(Tabela3[[#This Row],[Disciplina]],q2015_3[],2,0),"_")</f>
        <v>3</v>
      </c>
      <c r="R65">
        <f>IFERROR(VLOOKUP(Tabela3[[#This Row],[Disciplina]],q2015_3[],3,0),"_")</f>
        <v>0</v>
      </c>
      <c r="S65" s="4" t="str">
        <f>IFERROR(VLOOKUP(Tabela3[[#This Row],[Disciplina]],q2015_3[],4,0),"_")</f>
        <v>Fernanda Franzolin</v>
      </c>
      <c r="T65" t="str">
        <f>IFERROR(VLOOKUP(Tabela3[[#This Row],[Disciplina]],q2015_2[],2,0),"_")</f>
        <v>_</v>
      </c>
      <c r="U65" t="str">
        <f>IFERROR(VLOOKUP(Tabela3[[#This Row],[Disciplina]],q2015_2[],3,0),"_")</f>
        <v>_</v>
      </c>
      <c r="V65" s="3" t="str">
        <f>IFERROR(VLOOKUP(Tabela3[[#This Row],[Disciplina]],q2015_2[],4,0),"_")</f>
        <v>_</v>
      </c>
      <c r="W65" t="str">
        <f>IFERROR(VLOOKUP(Tabela3[[#This Row],[Disciplina]],q2015_1[],2,0),"_")</f>
        <v>_</v>
      </c>
      <c r="X65" t="str">
        <f>IFERROR(VLOOKUP(Tabela3[[#This Row],[Disciplina]],q2015_1[],3,0),"_")</f>
        <v>_</v>
      </c>
      <c r="Y65" t="str">
        <f>IFERROR(VLOOKUP(Tabela3[[#This Row],[Disciplina]],q2015_1[],4,0),"_")</f>
        <v>_</v>
      </c>
    </row>
    <row r="66" spans="1:25" x14ac:dyDescent="0.25">
      <c r="A66" s="3" t="s">
        <v>356</v>
      </c>
      <c r="B66" t="str">
        <f>IFERROR(VLOOKUP(Tabela3[[#This Row],[Disciplina]],Tabela10[],2,0),"-")</f>
        <v>-</v>
      </c>
      <c r="C66" s="3" t="str">
        <f>IFERROR(VLOOKUP(Tabela3[[#This Row],[Disciplina]],Tabela10[],3,0),"-")</f>
        <v>-</v>
      </c>
      <c r="D66" s="10" t="str">
        <f>IFERROR(VLOOKUP(Tabela3[[#This Row],[Disciplina]],Tabela9[],2,0),"-")</f>
        <v>-</v>
      </c>
      <c r="E66" s="3" t="str">
        <f>IFERROR(VLOOKUP(Tabela3[[#This Row],[Disciplina]],Tabela9[],3,0),"-")</f>
        <v>-</v>
      </c>
      <c r="F66" s="10" t="str">
        <f>IFERROR(VLOOKUP(Tabela3[[#This Row],[Disciplina]],Tabela8[],2,0),"-")</f>
        <v>-</v>
      </c>
      <c r="G66" s="3" t="str">
        <f>IFERROR(VLOOKUP(Tabela3[[#This Row],[Disciplina]],Tabela8[],3,0),"-")</f>
        <v>-</v>
      </c>
      <c r="H66" s="2" t="str">
        <f>IFERROR(VLOOKUP(Tabela3[[#This Row],[Disciplina]],q2016_3[],2,0),"_")</f>
        <v>_</v>
      </c>
      <c r="I66" s="2" t="str">
        <f>IFERROR(VLOOKUP(Tabela3[[#This Row],[Disciplina]],q2016_3[],3,0),"-")</f>
        <v>-</v>
      </c>
      <c r="J66" s="5" t="str">
        <f>IFERROR(VLOOKUP(Tabela3[[#This Row],[Disciplina]],q2016_3[],4,0),"-")</f>
        <v>-</v>
      </c>
      <c r="K66" s="2" t="str">
        <f>IFERROR(VLOOKUP(Tabela3[[#This Row],[Disciplina]],q2016_2[],2,0),"_")</f>
        <v>_</v>
      </c>
      <c r="L66" s="2" t="str">
        <f>IFERROR(VLOOKUP(Tabela3[[#This Row],[Disciplina]],q2016_2[],3,0),"-")</f>
        <v>-</v>
      </c>
      <c r="M66" s="5" t="str">
        <f>IFERROR(VLOOKUP(Tabela3[[#This Row],[Disciplina]],q2016_2[],4,0),"-")</f>
        <v>-</v>
      </c>
      <c r="N66">
        <f>IFERROR(VLOOKUP(Tabela3[[#This Row],[Disciplina]],q2016_1[],2,0),"_")</f>
        <v>2</v>
      </c>
      <c r="O66">
        <f>IFERROR(VLOOKUP(Tabela3[[#This Row],[Disciplina]],q2016_1[],3,0),"-")</f>
        <v>0</v>
      </c>
      <c r="P66" s="4" t="str">
        <f>IFERROR(VLOOKUP(Tabela3[[#This Row],[Disciplina]],q2016_1[],4,0),"-")</f>
        <v xml:space="preserve">Fernanda Franzolin </v>
      </c>
      <c r="Q66" t="str">
        <f>IFERROR(VLOOKUP(Tabela3[[#This Row],[Disciplina]],q2015_3[],2,0),"_")</f>
        <v>_</v>
      </c>
      <c r="R66" t="str">
        <f>IFERROR(VLOOKUP(Tabela3[[#This Row],[Disciplina]],q2015_3[],3,0),"_")</f>
        <v>_</v>
      </c>
      <c r="S66" s="4" t="str">
        <f>IFERROR(VLOOKUP(Tabela3[[#This Row],[Disciplina]],q2015_3[],4,0),"_")</f>
        <v>_</v>
      </c>
      <c r="T66" t="str">
        <f>IFERROR(VLOOKUP(Tabela3[[#This Row],[Disciplina]],q2015_2[],2,0),"_")</f>
        <v>_</v>
      </c>
      <c r="U66" t="str">
        <f>IFERROR(VLOOKUP(Tabela3[[#This Row],[Disciplina]],q2015_2[],3,0),"_")</f>
        <v>_</v>
      </c>
      <c r="V66" s="3" t="str">
        <f>IFERROR(VLOOKUP(Tabela3[[#This Row],[Disciplina]],q2015_2[],4,0),"_")</f>
        <v>_</v>
      </c>
      <c r="W66" t="str">
        <f>IFERROR(VLOOKUP(Tabela3[[#This Row],[Disciplina]],q2015_1[],2,0),"_")</f>
        <v>_</v>
      </c>
      <c r="X66" t="str">
        <f>IFERROR(VLOOKUP(Tabela3[[#This Row],[Disciplina]],q2015_1[],3,0),"_")</f>
        <v>_</v>
      </c>
      <c r="Y66" t="str">
        <f>IFERROR(VLOOKUP(Tabela3[[#This Row],[Disciplina]],q2015_1[],4,0),"_")</f>
        <v>_</v>
      </c>
    </row>
    <row r="67" spans="1:25" ht="30" x14ac:dyDescent="0.25">
      <c r="A67" s="3" t="s">
        <v>404</v>
      </c>
      <c r="B67" t="str">
        <f>IFERROR(VLOOKUP(Tabela3[[#This Row],[Disciplina]],Tabela10[],2,0),"-")</f>
        <v>-</v>
      </c>
      <c r="C67" s="3" t="str">
        <f>IFERROR(VLOOKUP(Tabela3[[#This Row],[Disciplina]],Tabela10[],3,0),"-")</f>
        <v>-</v>
      </c>
      <c r="D67" s="10" t="str">
        <f>IFERROR(VLOOKUP(Tabela3[[#This Row],[Disciplina]],Tabela9[],2,0),"-")</f>
        <v>-</v>
      </c>
      <c r="E67" s="3" t="str">
        <f>IFERROR(VLOOKUP(Tabela3[[#This Row],[Disciplina]],Tabela9[],3,0),"-")</f>
        <v>-</v>
      </c>
      <c r="F67" s="10" t="str">
        <f>IFERROR(VLOOKUP(Tabela3[[#This Row],[Disciplina]],Tabela8[],2,0),"-")</f>
        <v>-</v>
      </c>
      <c r="G67" s="3" t="str">
        <f>IFERROR(VLOOKUP(Tabela3[[#This Row],[Disciplina]],Tabela8[],3,0),"-")</f>
        <v>-</v>
      </c>
      <c r="H67" s="2" t="str">
        <f>IFERROR(VLOOKUP(Tabela3[[#This Row],[Disciplina]],q2016_3[],2,0),"_")</f>
        <v>_</v>
      </c>
      <c r="I67" s="2" t="str">
        <f>IFERROR(VLOOKUP(Tabela3[[#This Row],[Disciplina]],q2016_3[],3,0),"-")</f>
        <v>-</v>
      </c>
      <c r="J67" s="5" t="str">
        <f>IFERROR(VLOOKUP(Tabela3[[#This Row],[Disciplina]],q2016_3[],4,0),"-")</f>
        <v>-</v>
      </c>
      <c r="K67" s="2" t="str">
        <f>IFERROR(VLOOKUP(Tabela3[[#This Row],[Disciplina]],q2016_2[],2,0),"_")</f>
        <v>_</v>
      </c>
      <c r="L67" s="2" t="str">
        <f>IFERROR(VLOOKUP(Tabela3[[#This Row],[Disciplina]],q2016_2[],3,0),"-")</f>
        <v>-</v>
      </c>
      <c r="M67" s="5" t="str">
        <f>IFERROR(VLOOKUP(Tabela3[[#This Row],[Disciplina]],q2016_2[],4,0),"-")</f>
        <v>-</v>
      </c>
      <c r="N67" t="str">
        <f>IFERROR(VLOOKUP(Tabela3[[#This Row],[Disciplina]],q2016_1[],2,0),"_")</f>
        <v>_</v>
      </c>
      <c r="O67" t="str">
        <f>IFERROR(VLOOKUP(Tabela3[[#This Row],[Disciplina]],q2016_1[],3,0),"-")</f>
        <v>-</v>
      </c>
      <c r="P67" s="5" t="str">
        <f>IFERROR(VLOOKUP(Tabela3[[#This Row],[Disciplina]],q2016_1[],4,0),"-")</f>
        <v>-</v>
      </c>
      <c r="Q67">
        <f>IFERROR(VLOOKUP(Tabela3[[#This Row],[Disciplina]],q2015_3[],2,0),"_")</f>
        <v>2</v>
      </c>
      <c r="R67">
        <f>IFERROR(VLOOKUP(Tabela3[[#This Row],[Disciplina]],q2015_3[],3,0),"_")</f>
        <v>0</v>
      </c>
      <c r="S67" s="4" t="str">
        <f>IFERROR(VLOOKUP(Tabela3[[#This Row],[Disciplina]],q2015_3[],4,0),"_")</f>
        <v>Meiri Aparecida Gurgel de Campos Miranda</v>
      </c>
      <c r="T67" t="str">
        <f>IFERROR(VLOOKUP(Tabela3[[#This Row],[Disciplina]],q2015_2[],2,0),"_")</f>
        <v>_</v>
      </c>
      <c r="U67" t="str">
        <f>IFERROR(VLOOKUP(Tabela3[[#This Row],[Disciplina]],q2015_2[],3,0),"_")</f>
        <v>_</v>
      </c>
      <c r="V67" s="3" t="str">
        <f>IFERROR(VLOOKUP(Tabela3[[#This Row],[Disciplina]],q2015_2[],4,0),"_")</f>
        <v>_</v>
      </c>
      <c r="W67" t="str">
        <f>IFERROR(VLOOKUP(Tabela3[[#This Row],[Disciplina]],q2015_1[],2,0),"_")</f>
        <v>_</v>
      </c>
      <c r="X67" t="str">
        <f>IFERROR(VLOOKUP(Tabela3[[#This Row],[Disciplina]],q2015_1[],3,0),"_")</f>
        <v>_</v>
      </c>
      <c r="Y67" t="str">
        <f>IFERROR(VLOOKUP(Tabela3[[#This Row],[Disciplina]],q2015_1[],4,0),"_")</f>
        <v>_</v>
      </c>
    </row>
    <row r="68" spans="1:25" x14ac:dyDescent="0.25">
      <c r="A68" s="3" t="s">
        <v>357</v>
      </c>
      <c r="B68" t="str">
        <f>IFERROR(VLOOKUP(Tabela3[[#This Row],[Disciplina]],Tabela10[],2,0),"-")</f>
        <v>-</v>
      </c>
      <c r="C68" s="3" t="str">
        <f>IFERROR(VLOOKUP(Tabela3[[#This Row],[Disciplina]],Tabela10[],3,0),"-")</f>
        <v>-</v>
      </c>
      <c r="D68" s="10" t="str">
        <f>IFERROR(VLOOKUP(Tabela3[[#This Row],[Disciplina]],Tabela9[],2,0),"-")</f>
        <v>-</v>
      </c>
      <c r="E68" s="3" t="str">
        <f>IFERROR(VLOOKUP(Tabela3[[#This Row],[Disciplina]],Tabela9[],3,0),"-")</f>
        <v>-</v>
      </c>
      <c r="F68" s="10" t="str">
        <f>IFERROR(VLOOKUP(Tabela3[[#This Row],[Disciplina]],Tabela8[],2,0),"-")</f>
        <v>-</v>
      </c>
      <c r="G68" s="3" t="str">
        <f>IFERROR(VLOOKUP(Tabela3[[#This Row],[Disciplina]],Tabela8[],3,0),"-")</f>
        <v>-</v>
      </c>
      <c r="H68" s="2" t="str">
        <f>IFERROR(VLOOKUP(Tabela3[[#This Row],[Disciplina]],q2016_3[],2,0),"_")</f>
        <v>_</v>
      </c>
      <c r="I68" s="2" t="str">
        <f>IFERROR(VLOOKUP(Tabela3[[#This Row],[Disciplina]],q2016_3[],3,0),"-")</f>
        <v>-</v>
      </c>
      <c r="J68" s="5" t="str">
        <f>IFERROR(VLOOKUP(Tabela3[[#This Row],[Disciplina]],q2016_3[],4,0),"-")</f>
        <v>-</v>
      </c>
      <c r="K68" s="2" t="str">
        <f>IFERROR(VLOOKUP(Tabela3[[#This Row],[Disciplina]],q2016_2[],2,0),"_")</f>
        <v>_</v>
      </c>
      <c r="L68" s="2" t="str">
        <f>IFERROR(VLOOKUP(Tabela3[[#This Row],[Disciplina]],q2016_2[],3,0),"-")</f>
        <v>-</v>
      </c>
      <c r="M68" s="5" t="str">
        <f>IFERROR(VLOOKUP(Tabela3[[#This Row],[Disciplina]],q2016_2[],4,0),"-")</f>
        <v>-</v>
      </c>
      <c r="N68">
        <f>IFERROR(VLOOKUP(Tabela3[[#This Row],[Disciplina]],q2016_1[],2,0),"_")</f>
        <v>1</v>
      </c>
      <c r="O68">
        <f>IFERROR(VLOOKUP(Tabela3[[#This Row],[Disciplina]],q2016_1[],3,0),"-")</f>
        <v>0</v>
      </c>
      <c r="P68" s="4" t="str">
        <f>IFERROR(VLOOKUP(Tabela3[[#This Row],[Disciplina]],q2016_1[],4,0),"-")</f>
        <v>Meiri Aparecida Gurgel de Campos Miranda</v>
      </c>
      <c r="Q68" t="str">
        <f>IFERROR(VLOOKUP(Tabela3[[#This Row],[Disciplina]],q2015_3[],2,0),"_")</f>
        <v>_</v>
      </c>
      <c r="R68" t="str">
        <f>IFERROR(VLOOKUP(Tabela3[[#This Row],[Disciplina]],q2015_3[],3,0),"_")</f>
        <v>_</v>
      </c>
      <c r="S68" s="4" t="str">
        <f>IFERROR(VLOOKUP(Tabela3[[#This Row],[Disciplina]],q2015_3[],4,0),"_")</f>
        <v>_</v>
      </c>
      <c r="T68" t="str">
        <f>IFERROR(VLOOKUP(Tabela3[[#This Row],[Disciplina]],q2015_2[],2,0),"_")</f>
        <v>_</v>
      </c>
      <c r="U68" t="str">
        <f>IFERROR(VLOOKUP(Tabela3[[#This Row],[Disciplina]],q2015_2[],3,0),"_")</f>
        <v>_</v>
      </c>
      <c r="V68" s="3" t="str">
        <f>IFERROR(VLOOKUP(Tabela3[[#This Row],[Disciplina]],q2015_2[],4,0),"_")</f>
        <v>_</v>
      </c>
      <c r="W68" t="str">
        <f>IFERROR(VLOOKUP(Tabela3[[#This Row],[Disciplina]],q2015_1[],2,0),"_")</f>
        <v>_</v>
      </c>
      <c r="X68" t="str">
        <f>IFERROR(VLOOKUP(Tabela3[[#This Row],[Disciplina]],q2015_1[],3,0),"_")</f>
        <v>_</v>
      </c>
      <c r="Y68" t="str">
        <f>IFERROR(VLOOKUP(Tabela3[[#This Row],[Disciplina]],q2015_1[],4,0),"_")</f>
        <v>_</v>
      </c>
    </row>
    <row r="69" spans="1:25" x14ac:dyDescent="0.25">
      <c r="A69" s="3" t="s">
        <v>405</v>
      </c>
      <c r="B69" t="str">
        <f>IFERROR(VLOOKUP(Tabela3[[#This Row],[Disciplina]],Tabela10[],2,0),"-")</f>
        <v>-</v>
      </c>
      <c r="C69" s="3" t="str">
        <f>IFERROR(VLOOKUP(Tabela3[[#This Row],[Disciplina]],Tabela10[],3,0),"-")</f>
        <v>-</v>
      </c>
      <c r="D69" s="10" t="str">
        <f>IFERROR(VLOOKUP(Tabela3[[#This Row],[Disciplina]],Tabela9[],2,0),"-")</f>
        <v>-</v>
      </c>
      <c r="E69" s="3" t="str">
        <f>IFERROR(VLOOKUP(Tabela3[[#This Row],[Disciplina]],Tabela9[],3,0),"-")</f>
        <v>-</v>
      </c>
      <c r="F69" s="10" t="str">
        <f>IFERROR(VLOOKUP(Tabela3[[#This Row],[Disciplina]],Tabela8[],2,0),"-")</f>
        <v>-</v>
      </c>
      <c r="G69" s="3" t="str">
        <f>IFERROR(VLOOKUP(Tabela3[[#This Row],[Disciplina]],Tabela8[],3,0),"-")</f>
        <v>-</v>
      </c>
      <c r="H69" s="2" t="str">
        <f>IFERROR(VLOOKUP(Tabela3[[#This Row],[Disciplina]],q2016_3[],2,0),"_")</f>
        <v>_</v>
      </c>
      <c r="I69" s="2" t="str">
        <f>IFERROR(VLOOKUP(Tabela3[[#This Row],[Disciplina]],q2016_3[],3,0),"-")</f>
        <v>-</v>
      </c>
      <c r="J69" s="5" t="str">
        <f>IFERROR(VLOOKUP(Tabela3[[#This Row],[Disciplina]],q2016_3[],4,0),"-")</f>
        <v>-</v>
      </c>
      <c r="K69" s="2" t="str">
        <f>IFERROR(VLOOKUP(Tabela3[[#This Row],[Disciplina]],q2016_2[],2,0),"_")</f>
        <v>_</v>
      </c>
      <c r="L69" s="2" t="str">
        <f>IFERROR(VLOOKUP(Tabela3[[#This Row],[Disciplina]],q2016_2[],3,0),"-")</f>
        <v>-</v>
      </c>
      <c r="M69" s="5" t="str">
        <f>IFERROR(VLOOKUP(Tabela3[[#This Row],[Disciplina]],q2016_2[],4,0),"-")</f>
        <v>-</v>
      </c>
      <c r="N69" t="str">
        <f>IFERROR(VLOOKUP(Tabela3[[#This Row],[Disciplina]],q2016_1[],2,0),"_")</f>
        <v>_</v>
      </c>
      <c r="O69" t="str">
        <f>IFERROR(VLOOKUP(Tabela3[[#This Row],[Disciplina]],q2016_1[],3,0),"-")</f>
        <v>-</v>
      </c>
      <c r="P69" s="5" t="str">
        <f>IFERROR(VLOOKUP(Tabela3[[#This Row],[Disciplina]],q2016_1[],4,0),"-")</f>
        <v>-</v>
      </c>
      <c r="Q69">
        <f>IFERROR(VLOOKUP(Tabela3[[#This Row],[Disciplina]],q2015_3[],2,0),"_")</f>
        <v>2</v>
      </c>
      <c r="R69">
        <f>IFERROR(VLOOKUP(Tabela3[[#This Row],[Disciplina]],q2015_3[],3,0),"_")</f>
        <v>0</v>
      </c>
      <c r="S69" s="4" t="str">
        <f>IFERROR(VLOOKUP(Tabela3[[#This Row],[Disciplina]],q2015_3[],4,0),"_")</f>
        <v>Mirian Pacheco Silva Albrecht</v>
      </c>
      <c r="T69" t="str">
        <f>IFERROR(VLOOKUP(Tabela3[[#This Row],[Disciplina]],q2015_2[],2,0),"_")</f>
        <v>_</v>
      </c>
      <c r="U69" t="str">
        <f>IFERROR(VLOOKUP(Tabela3[[#This Row],[Disciplina]],q2015_2[],3,0),"_")</f>
        <v>_</v>
      </c>
      <c r="V69" s="3" t="str">
        <f>IFERROR(VLOOKUP(Tabela3[[#This Row],[Disciplina]],q2015_2[],4,0),"_")</f>
        <v>_</v>
      </c>
      <c r="W69" t="str">
        <f>IFERROR(VLOOKUP(Tabela3[[#This Row],[Disciplina]],q2015_1[],2,0),"_")</f>
        <v>_</v>
      </c>
      <c r="X69" t="str">
        <f>IFERROR(VLOOKUP(Tabela3[[#This Row],[Disciplina]],q2015_1[],3,0),"_")</f>
        <v>_</v>
      </c>
      <c r="Y69" t="str">
        <f>IFERROR(VLOOKUP(Tabela3[[#This Row],[Disciplina]],q2015_1[],4,0),"_")</f>
        <v>_</v>
      </c>
    </row>
    <row r="70" spans="1:25" x14ac:dyDescent="0.25">
      <c r="A70" s="3" t="s">
        <v>38</v>
      </c>
      <c r="B70">
        <f>IFERROR(VLOOKUP(Tabela3[[#This Row],[Disciplina]],Tabela10[],2,0),"-")</f>
        <v>0</v>
      </c>
      <c r="C70" s="3" t="str">
        <f>IFERROR(VLOOKUP(Tabela3[[#This Row],[Disciplina]],Tabela10[],3,0),"-")</f>
        <v>André Luis La Salvia</v>
      </c>
      <c r="D70" s="10" t="str">
        <f>IFERROR(VLOOKUP(Tabela3[[#This Row],[Disciplina]],Tabela9[],2,0),"-")</f>
        <v>-</v>
      </c>
      <c r="E70" s="3" t="str">
        <f>IFERROR(VLOOKUP(Tabela3[[#This Row],[Disciplina]],Tabela9[],3,0),"-")</f>
        <v>-</v>
      </c>
      <c r="F70" s="10" t="str">
        <f>IFERROR(VLOOKUP(Tabela3[[#This Row],[Disciplina]],Tabela8[],2,0),"-")</f>
        <v>-</v>
      </c>
      <c r="G70" s="3" t="str">
        <f>IFERROR(VLOOKUP(Tabela3[[#This Row],[Disciplina]],Tabela8[],3,0),"-")</f>
        <v>-</v>
      </c>
      <c r="H70">
        <f>IFERROR(VLOOKUP(Tabela3[[#This Row],[Disciplina]],q2016_3[],2,0),"_")</f>
        <v>2</v>
      </c>
      <c r="I70">
        <f>IFERROR(VLOOKUP(Tabela3[[#This Row],[Disciplina]],q2016_3[],3,0),"-")</f>
        <v>0</v>
      </c>
      <c r="J70" s="4" t="str">
        <f>IFERROR(VLOOKUP(Tabela3[[#This Row],[Disciplina]],q2016_3[],4,0),"-")</f>
        <v>André Luis La Salvia</v>
      </c>
      <c r="K70" t="str">
        <f>IFERROR(VLOOKUP(Tabela3[[#This Row],[Disciplina]],q2016_2[],2,0),"_")</f>
        <v>_</v>
      </c>
      <c r="L70" t="str">
        <f>IFERROR(VLOOKUP(Tabela3[[#This Row],[Disciplina]],q2016_2[],3,0),"-")</f>
        <v>-</v>
      </c>
      <c r="M70" s="4" t="str">
        <f>IFERROR(VLOOKUP(Tabela3[[#This Row],[Disciplina]],q2016_2[],4,0),"-")</f>
        <v>-</v>
      </c>
      <c r="N70" t="str">
        <f>IFERROR(VLOOKUP(Tabela3[[#This Row],[Disciplina]],q2016_1[],2,0),"_")</f>
        <v>_</v>
      </c>
      <c r="O70" t="str">
        <f>IFERROR(VLOOKUP(Tabela3[[#This Row],[Disciplina]],q2016_1[],3,0),"-")</f>
        <v>-</v>
      </c>
      <c r="P70" s="4" t="str">
        <f>IFERROR(VLOOKUP(Tabela3[[#This Row],[Disciplina]],q2016_1[],4,0),"-")</f>
        <v>-</v>
      </c>
      <c r="Q70">
        <f>IFERROR(VLOOKUP(Tabela3[[#This Row],[Disciplina]],q2015_3[],2,0),"_")</f>
        <v>2</v>
      </c>
      <c r="R70">
        <f>IFERROR(VLOOKUP(Tabela3[[#This Row],[Disciplina]],q2015_3[],3,0),"_")</f>
        <v>0</v>
      </c>
      <c r="S70" s="4" t="str">
        <f>IFERROR(VLOOKUP(Tabela3[[#This Row],[Disciplina]],q2015_3[],4,0),"_")</f>
        <v>Alexander de Freitas</v>
      </c>
      <c r="T70" t="str">
        <f>IFERROR(VLOOKUP(Tabela3[[#This Row],[Disciplina]],q2015_2[],2,0),"_")</f>
        <v>_</v>
      </c>
      <c r="U70" t="str">
        <f>IFERROR(VLOOKUP(Tabela3[[#This Row],[Disciplina]],q2015_2[],3,0),"_")</f>
        <v>_</v>
      </c>
      <c r="V70" s="3" t="str">
        <f>IFERROR(VLOOKUP(Tabela3[[#This Row],[Disciplina]],q2015_2[],4,0),"_")</f>
        <v>_</v>
      </c>
      <c r="W70" t="str">
        <f>IFERROR(VLOOKUP(Tabela3[[#This Row],[Disciplina]],q2015_1[],2,0),"_")</f>
        <v>_</v>
      </c>
      <c r="X70" t="str">
        <f>IFERROR(VLOOKUP(Tabela3[[#This Row],[Disciplina]],q2015_1[],3,0),"_")</f>
        <v>_</v>
      </c>
      <c r="Y70" t="str">
        <f>IFERROR(VLOOKUP(Tabela3[[#This Row],[Disciplina]],q2015_1[],4,0),"_")</f>
        <v>_</v>
      </c>
    </row>
    <row r="71" spans="1:25" x14ac:dyDescent="0.25">
      <c r="A71" s="3" t="s">
        <v>363</v>
      </c>
      <c r="B71" t="str">
        <f>IFERROR(VLOOKUP(Tabela3[[#This Row],[Disciplina]],Tabela10[],2,0),"-")</f>
        <v>-</v>
      </c>
      <c r="C71" s="3" t="str">
        <f>IFERROR(VLOOKUP(Tabela3[[#This Row],[Disciplina]],Tabela10[],3,0),"-")</f>
        <v>-</v>
      </c>
      <c r="D71" t="str">
        <f>IFERROR(VLOOKUP(Tabela3[[#This Row],[Disciplina]],Tabela9[],2,0),"-")</f>
        <v>-</v>
      </c>
      <c r="E71" s="7" t="str">
        <f>IFERROR(VLOOKUP(Tabela3[[#This Row],[Disciplina]],Tabela9[],3,0),"-")</f>
        <v>-</v>
      </c>
      <c r="F71" s="2">
        <f>IFERROR(VLOOKUP(Tabela3[[#This Row],[Disciplina]],Tabela8[],2,0),"-")</f>
        <v>0</v>
      </c>
      <c r="G71" s="7" t="str">
        <f>IFERROR(VLOOKUP(Tabela3[[#This Row],[Disciplina]],Tabela8[],3,0),"-")</f>
        <v>Patrícia Del Nero Velasco</v>
      </c>
      <c r="H71" s="2" t="str">
        <f>IFERROR(VLOOKUP(Tabela3[[#This Row],[Disciplina]],q2016_3[],2,0),"_")</f>
        <v>_</v>
      </c>
      <c r="I71" s="2" t="str">
        <f>IFERROR(VLOOKUP(Tabela3[[#This Row],[Disciplina]],q2016_3[],3,0),"-")</f>
        <v>-</v>
      </c>
      <c r="J71" s="5" t="str">
        <f>IFERROR(VLOOKUP(Tabela3[[#This Row],[Disciplina]],q2016_3[],4,0),"-")</f>
        <v>-</v>
      </c>
      <c r="K71" s="2" t="str">
        <f>IFERROR(VLOOKUP(Tabela3[[#This Row],[Disciplina]],q2016_2[],2,0),"_")</f>
        <v>_</v>
      </c>
      <c r="L71" s="2" t="str">
        <f>IFERROR(VLOOKUP(Tabela3[[#This Row],[Disciplina]],q2016_2[],3,0),"-")</f>
        <v>-</v>
      </c>
      <c r="M71" s="5" t="str">
        <f>IFERROR(VLOOKUP(Tabela3[[#This Row],[Disciplina]],q2016_2[],4,0),"-")</f>
        <v>-</v>
      </c>
      <c r="N71" s="8">
        <f>IFERROR(VLOOKUP(Tabela3[[#This Row],[Disciplina]],q2016_1[],2,0),"_")</f>
        <v>2</v>
      </c>
      <c r="O71" s="2">
        <f>IFERROR(VLOOKUP(Tabela3[[#This Row],[Disciplina]],q2016_1[],3,0),"-")</f>
        <v>0</v>
      </c>
      <c r="P71" s="5" t="str">
        <f>IFERROR(VLOOKUP(Tabela3[[#This Row],[Disciplina]],q2016_1[],4,0),"-")</f>
        <v>Elizabete Cristina Costa Renders</v>
      </c>
      <c r="Q71" s="2" t="str">
        <f>IFERROR(VLOOKUP(Tabela3[[#This Row],[Disciplina]],q2015_3[],2,0),"_")</f>
        <v>_</v>
      </c>
      <c r="R71" s="2" t="str">
        <f>IFERROR(VLOOKUP(Tabela3[[#This Row],[Disciplina]],q2015_3[],3,0),"_")</f>
        <v>_</v>
      </c>
      <c r="S71" s="5" t="str">
        <f>IFERROR(VLOOKUP(Tabela3[[#This Row],[Disciplina]],q2015_3[],4,0),"_")</f>
        <v>_</v>
      </c>
      <c r="T71" s="8" t="str">
        <f>IFERROR(VLOOKUP(Tabela3[[#This Row],[Disciplina]],q2015_2[],2,0),"_")</f>
        <v>_</v>
      </c>
      <c r="U71" s="2" t="str">
        <f>IFERROR(VLOOKUP(Tabela3[[#This Row],[Disciplina]],q2015_2[],3,0),"_")</f>
        <v>_</v>
      </c>
      <c r="V71" s="7" t="str">
        <f>IFERROR(VLOOKUP(Tabela3[[#This Row],[Disciplina]],q2015_2[],4,0),"_")</f>
        <v>_</v>
      </c>
      <c r="W71" s="2" t="str">
        <f>IFERROR(VLOOKUP(Tabela3[[#This Row],[Disciplina]],q2015_1[],2,0),"_")</f>
        <v>_</v>
      </c>
      <c r="X71" s="2" t="str">
        <f>IFERROR(VLOOKUP(Tabela3[[#This Row],[Disciplina]],q2015_1[],3,0),"_")</f>
        <v>_</v>
      </c>
      <c r="Y71" s="2" t="str">
        <f>IFERROR(VLOOKUP(Tabela3[[#This Row],[Disciplina]],q2015_1[],4,0),"_")</f>
        <v>_</v>
      </c>
    </row>
    <row r="72" spans="1:25" x14ac:dyDescent="0.25">
      <c r="A72" s="3" t="s">
        <v>499</v>
      </c>
      <c r="B72" t="str">
        <f>IFERROR(VLOOKUP(Tabela3[[#This Row],[Disciplina]],Tabela10[],2,0),"-")</f>
        <v>-</v>
      </c>
      <c r="C72" s="3" t="str">
        <f>IFERROR(VLOOKUP(Tabela3[[#This Row],[Disciplina]],Tabela10[],3,0),"-")</f>
        <v>-</v>
      </c>
      <c r="D72" s="10" t="str">
        <f>IFERROR(VLOOKUP(Tabela3[[#This Row],[Disciplina]],Tabela9[],2,0),"-")</f>
        <v>-</v>
      </c>
      <c r="E72" s="3" t="str">
        <f>IFERROR(VLOOKUP(Tabela3[[#This Row],[Disciplina]],Tabela9[],3,0),"-")</f>
        <v>-</v>
      </c>
      <c r="F72" s="10" t="str">
        <f>IFERROR(VLOOKUP(Tabela3[[#This Row],[Disciplina]],Tabela8[],2,0),"-")</f>
        <v>-</v>
      </c>
      <c r="G72" s="3" t="str">
        <f>IFERROR(VLOOKUP(Tabela3[[#This Row],[Disciplina]],Tabela8[],3,0),"-")</f>
        <v>-</v>
      </c>
      <c r="H72" s="2" t="str">
        <f>IFERROR(VLOOKUP(Tabela3[[#This Row],[Disciplina]],q2016_3[],2,0),"_")</f>
        <v>_</v>
      </c>
      <c r="I72" s="2" t="str">
        <f>IFERROR(VLOOKUP(Tabela3[[#This Row],[Disciplina]],q2016_3[],3,0),"-")</f>
        <v>-</v>
      </c>
      <c r="J72" s="5" t="str">
        <f>IFERROR(VLOOKUP(Tabela3[[#This Row],[Disciplina]],q2016_3[],4,0),"-")</f>
        <v>-</v>
      </c>
      <c r="K72" s="2" t="str">
        <f>IFERROR(VLOOKUP(Tabela3[[#This Row],[Disciplina]],q2016_2[],2,0),"_")</f>
        <v>_</v>
      </c>
      <c r="L72" s="2" t="str">
        <f>IFERROR(VLOOKUP(Tabela3[[#This Row],[Disciplina]],q2016_2[],3,0),"-")</f>
        <v>-</v>
      </c>
      <c r="M72" s="5" t="str">
        <f>IFERROR(VLOOKUP(Tabela3[[#This Row],[Disciplina]],q2016_2[],4,0),"-")</f>
        <v>-</v>
      </c>
      <c r="N72" s="8" t="str">
        <f>IFERROR(VLOOKUP(Tabela3[[#This Row],[Disciplina]],q2016_1[],2,0),"_")</f>
        <v>_</v>
      </c>
      <c r="O72" s="2" t="str">
        <f>IFERROR(VLOOKUP(Tabela3[[#This Row],[Disciplina]],q2016_1[],3,0),"-")</f>
        <v>-</v>
      </c>
      <c r="P72" s="5" t="str">
        <f>IFERROR(VLOOKUP(Tabela3[[#This Row],[Disciplina]],q2016_1[],4,0),"-")</f>
        <v>-</v>
      </c>
      <c r="Q72" s="2" t="str">
        <f>IFERROR(VLOOKUP(Tabela3[[#This Row],[Disciplina]],q2015_3[],2,0),"_")</f>
        <v>_</v>
      </c>
      <c r="R72" s="2" t="str">
        <f>IFERROR(VLOOKUP(Tabela3[[#This Row],[Disciplina]],q2015_3[],3,0),"_")</f>
        <v>_</v>
      </c>
      <c r="S72" s="5" t="str">
        <f>IFERROR(VLOOKUP(Tabela3[[#This Row],[Disciplina]],q2015_3[],4,0),"_")</f>
        <v>_</v>
      </c>
      <c r="T72" s="8">
        <f>IFERROR(VLOOKUP(Tabela3[[#This Row],[Disciplina]],q2015_2[],2,0),"_")</f>
        <v>0</v>
      </c>
      <c r="U72" s="2">
        <f>IFERROR(VLOOKUP(Tabela3[[#This Row],[Disciplina]],q2015_2[],3,0),"_")</f>
        <v>0</v>
      </c>
      <c r="V72" s="7" t="str">
        <f>IFERROR(VLOOKUP(Tabela3[[#This Row],[Disciplina]],q2015_2[],4,0),"_")</f>
        <v>Marilia Mello Pisani</v>
      </c>
      <c r="W72" s="2" t="str">
        <f>IFERROR(VLOOKUP(Tabela3[[#This Row],[Disciplina]],q2015_1[],2,0),"_")</f>
        <v>_</v>
      </c>
      <c r="X72" s="2" t="str">
        <f>IFERROR(VLOOKUP(Tabela3[[#This Row],[Disciplina]],q2015_1[],3,0),"_")</f>
        <v>_</v>
      </c>
      <c r="Y72" s="2" t="str">
        <f>IFERROR(VLOOKUP(Tabela3[[#This Row],[Disciplina]],q2015_1[],4,0),"_")</f>
        <v>_</v>
      </c>
    </row>
    <row r="73" spans="1:25" x14ac:dyDescent="0.25">
      <c r="A73" s="3" t="s">
        <v>639</v>
      </c>
      <c r="B73" t="str">
        <f>IFERROR(VLOOKUP(Tabela3[[#This Row],[Disciplina]],Tabela10[],2,0),"-")</f>
        <v>-</v>
      </c>
      <c r="C73" s="3" t="str">
        <f>IFERROR(VLOOKUP(Tabela3[[#This Row],[Disciplina]],Tabela10[],3,0),"-")</f>
        <v>-</v>
      </c>
      <c r="D73">
        <f>IFERROR(VLOOKUP(Tabela3[[#This Row],[Disciplina]],Tabela9[],2,0),"-")</f>
        <v>0</v>
      </c>
      <c r="E73" s="7" t="str">
        <f>IFERROR(VLOOKUP(Tabela3[[#This Row],[Disciplina]],Tabela9[],3,0),"-")</f>
        <v>MARILIA MELLO PISANI</v>
      </c>
      <c r="F73" s="2" t="str">
        <f>IFERROR(VLOOKUP(Tabela3[[#This Row],[Disciplina]],Tabela8[],2,0),"-")</f>
        <v>-</v>
      </c>
      <c r="G73" s="7" t="str">
        <f>IFERROR(VLOOKUP(Tabela3[[#This Row],[Disciplina]],Tabela8[],3,0),"-")</f>
        <v>-</v>
      </c>
      <c r="H73" s="2" t="str">
        <f>IFERROR(VLOOKUP(Tabela3[[#This Row],[Disciplina]],q2016_3[],2,0),"_")</f>
        <v>_</v>
      </c>
      <c r="I73" s="2" t="str">
        <f>IFERROR(VLOOKUP(Tabela3[[#This Row],[Disciplina]],q2016_3[],3,0),"-")</f>
        <v>-</v>
      </c>
      <c r="J73" s="5" t="str">
        <f>IFERROR(VLOOKUP(Tabela3[[#This Row],[Disciplina]],q2016_3[],4,0),"-")</f>
        <v>-</v>
      </c>
      <c r="K73" s="2" t="str">
        <f>IFERROR(VLOOKUP(Tabela3[[#This Row],[Disciplina]],q2016_2[],2,0),"_")</f>
        <v>_</v>
      </c>
      <c r="L73" s="2" t="str">
        <f>IFERROR(VLOOKUP(Tabela3[[#This Row],[Disciplina]],q2016_2[],3,0),"-")</f>
        <v>-</v>
      </c>
      <c r="M73" s="5" t="str">
        <f>IFERROR(VLOOKUP(Tabela3[[#This Row],[Disciplina]],q2016_2[],4,0),"-")</f>
        <v>-</v>
      </c>
      <c r="N73" s="8" t="str">
        <f>IFERROR(VLOOKUP(Tabela3[[#This Row],[Disciplina]],q2016_1[],2,0),"_")</f>
        <v>_</v>
      </c>
      <c r="O73" s="2" t="str">
        <f>IFERROR(VLOOKUP(Tabela3[[#This Row],[Disciplina]],q2016_1[],3,0),"-")</f>
        <v>-</v>
      </c>
      <c r="P73" s="5" t="str">
        <f>IFERROR(VLOOKUP(Tabela3[[#This Row],[Disciplina]],q2016_1[],4,0),"-")</f>
        <v>-</v>
      </c>
      <c r="Q73" s="2" t="str">
        <f>IFERROR(VLOOKUP(Tabela3[[#This Row],[Disciplina]],q2015_3[],2,0),"_")</f>
        <v>_</v>
      </c>
      <c r="R73" s="2" t="str">
        <f>IFERROR(VLOOKUP(Tabela3[[#This Row],[Disciplina]],q2015_3[],3,0),"_")</f>
        <v>_</v>
      </c>
      <c r="S73" s="5" t="str">
        <f>IFERROR(VLOOKUP(Tabela3[[#This Row],[Disciplina]],q2015_3[],4,0),"_")</f>
        <v>_</v>
      </c>
      <c r="T73" s="8" t="str">
        <f>IFERROR(VLOOKUP(Tabela3[[#This Row],[Disciplina]],q2015_2[],2,0),"_")</f>
        <v>_</v>
      </c>
      <c r="U73" s="2" t="str">
        <f>IFERROR(VLOOKUP(Tabela3[[#This Row],[Disciplina]],q2015_2[],3,0),"_")</f>
        <v>_</v>
      </c>
      <c r="V73" s="7" t="str">
        <f>IFERROR(VLOOKUP(Tabela3[[#This Row],[Disciplina]],q2015_2[],4,0),"_")</f>
        <v>_</v>
      </c>
      <c r="W73" s="2" t="str">
        <f>IFERROR(VLOOKUP(Tabela3[[#This Row],[Disciplina]],q2015_1[],2,0),"_")</f>
        <v>_</v>
      </c>
      <c r="X73" s="2" t="str">
        <f>IFERROR(VLOOKUP(Tabela3[[#This Row],[Disciplina]],q2015_1[],3,0),"_")</f>
        <v>_</v>
      </c>
      <c r="Y73" s="2" t="str">
        <f>IFERROR(VLOOKUP(Tabela3[[#This Row],[Disciplina]],q2015_1[],4,0),"_")</f>
        <v>_</v>
      </c>
    </row>
    <row r="74" spans="1:25" x14ac:dyDescent="0.25">
      <c r="A74" s="3" t="s">
        <v>198</v>
      </c>
      <c r="B74" t="str">
        <f>IFERROR(VLOOKUP(Tabela3[[#This Row],[Disciplina]],Tabela10[],2,0),"-")</f>
        <v>-</v>
      </c>
      <c r="C74" s="3" t="str">
        <f>IFERROR(VLOOKUP(Tabela3[[#This Row],[Disciplina]],Tabela10[],3,0),"-")</f>
        <v>-</v>
      </c>
      <c r="D74" s="10" t="str">
        <f>IFERROR(VLOOKUP(Tabela3[[#This Row],[Disciplina]],Tabela9[],2,0),"-")</f>
        <v>-</v>
      </c>
      <c r="E74" s="3" t="str">
        <f>IFERROR(VLOOKUP(Tabela3[[#This Row],[Disciplina]],Tabela9[],3,0),"-")</f>
        <v>-</v>
      </c>
      <c r="F74" s="10" t="str">
        <f>IFERROR(VLOOKUP(Tabela3[[#This Row],[Disciplina]],Tabela8[],2,0),"-")</f>
        <v>-</v>
      </c>
      <c r="G74" s="3" t="str">
        <f>IFERROR(VLOOKUP(Tabela3[[#This Row],[Disciplina]],Tabela8[],3,0),"-")</f>
        <v>-</v>
      </c>
      <c r="H74" s="2" t="str">
        <f>IFERROR(VLOOKUP(Tabela3[[#This Row],[Disciplina]],q2016_3[],2,0),"_")</f>
        <v>_</v>
      </c>
      <c r="I74" s="2" t="str">
        <f>IFERROR(VLOOKUP(Tabela3[[#This Row],[Disciplina]],q2016_3[],3,0),"-")</f>
        <v>-</v>
      </c>
      <c r="J74" s="5" t="str">
        <f>IFERROR(VLOOKUP(Tabela3[[#This Row],[Disciplina]],q2016_3[],4,0),"-")</f>
        <v>-</v>
      </c>
      <c r="K74">
        <f>IFERROR(VLOOKUP(Tabela3[[#This Row],[Disciplina]],q2016_2[],2,0),"_")</f>
        <v>2</v>
      </c>
      <c r="L74">
        <f>IFERROR(VLOOKUP(Tabela3[[#This Row],[Disciplina]],q2016_2[],3,0),"-")</f>
        <v>0</v>
      </c>
      <c r="M74" s="4" t="str">
        <f>IFERROR(VLOOKUP(Tabela3[[#This Row],[Disciplina]],q2016_2[],4,0),"-")</f>
        <v>Alexander de Freiras</v>
      </c>
      <c r="N74" t="str">
        <f>IFERROR(VLOOKUP(Tabela3[[#This Row],[Disciplina]],q2016_1[],2,0),"_")</f>
        <v>_</v>
      </c>
      <c r="O74" t="str">
        <f>IFERROR(VLOOKUP(Tabela3[[#This Row],[Disciplina]],q2016_1[],3,0),"-")</f>
        <v>-</v>
      </c>
      <c r="P74" s="4" t="str">
        <f>IFERROR(VLOOKUP(Tabela3[[#This Row],[Disciplina]],q2016_1[],4,0),"-")</f>
        <v>-</v>
      </c>
      <c r="Q74" t="str">
        <f>IFERROR(VLOOKUP(Tabela3[[#This Row],[Disciplina]],q2015_3[],2,0),"_")</f>
        <v>_</v>
      </c>
      <c r="R74" t="str">
        <f>IFERROR(VLOOKUP(Tabela3[[#This Row],[Disciplina]],q2015_3[],3,0),"_")</f>
        <v>_</v>
      </c>
      <c r="S74" s="4" t="str">
        <f>IFERROR(VLOOKUP(Tabela3[[#This Row],[Disciplina]],q2015_3[],4,0),"_")</f>
        <v>_</v>
      </c>
      <c r="T74" t="str">
        <f>IFERROR(VLOOKUP(Tabela3[[#This Row],[Disciplina]],q2015_2[],2,0),"_")</f>
        <v>_</v>
      </c>
      <c r="U74" t="str">
        <f>IFERROR(VLOOKUP(Tabela3[[#This Row],[Disciplina]],q2015_2[],3,0),"_")</f>
        <v>_</v>
      </c>
      <c r="V74" s="3" t="str">
        <f>IFERROR(VLOOKUP(Tabela3[[#This Row],[Disciplina]],q2015_2[],4,0),"_")</f>
        <v>_</v>
      </c>
      <c r="W74" t="str">
        <f>IFERROR(VLOOKUP(Tabela3[[#This Row],[Disciplina]],q2015_1[],2,0),"_")</f>
        <v>_</v>
      </c>
      <c r="X74" t="str">
        <f>IFERROR(VLOOKUP(Tabela3[[#This Row],[Disciplina]],q2015_1[],3,0),"_")</f>
        <v>_</v>
      </c>
      <c r="Y74" t="str">
        <f>IFERROR(VLOOKUP(Tabela3[[#This Row],[Disciplina]],q2015_1[],4,0),"_")</f>
        <v>_</v>
      </c>
    </row>
    <row r="75" spans="1:25" x14ac:dyDescent="0.25">
      <c r="A75" s="3" t="s">
        <v>40</v>
      </c>
      <c r="B75">
        <f>IFERROR(VLOOKUP(Tabela3[[#This Row],[Disciplina]],Tabela10[],2,0),"-")</f>
        <v>0</v>
      </c>
      <c r="C75" s="3" t="str">
        <f>IFERROR(VLOOKUP(Tabela3[[#This Row],[Disciplina]],Tabela10[],3,0),"-")</f>
        <v>Marília Pisani</v>
      </c>
      <c r="D75" s="10" t="str">
        <f>IFERROR(VLOOKUP(Tabela3[[#This Row],[Disciplina]],Tabela9[],2,0),"-")</f>
        <v>-</v>
      </c>
      <c r="E75" s="3" t="str">
        <f>IFERROR(VLOOKUP(Tabela3[[#This Row],[Disciplina]],Tabela9[],3,0),"-")</f>
        <v>-</v>
      </c>
      <c r="F75" s="10" t="str">
        <f>IFERROR(VLOOKUP(Tabela3[[#This Row],[Disciplina]],Tabela8[],2,0),"-")</f>
        <v>-</v>
      </c>
      <c r="G75" s="3" t="str">
        <f>IFERROR(VLOOKUP(Tabela3[[#This Row],[Disciplina]],Tabela8[],3,0),"-")</f>
        <v>-</v>
      </c>
      <c r="H75">
        <f>IFERROR(VLOOKUP(Tabela3[[#This Row],[Disciplina]],q2016_3[],2,0),"_")</f>
        <v>2</v>
      </c>
      <c r="I75">
        <f>IFERROR(VLOOKUP(Tabela3[[#This Row],[Disciplina]],q2016_3[],3,0),"-")</f>
        <v>0</v>
      </c>
      <c r="J75" s="4" t="str">
        <f>IFERROR(VLOOKUP(Tabela3[[#This Row],[Disciplina]],q2016_3[],4,0),"-")</f>
        <v>Marilia Mello Pisani</v>
      </c>
      <c r="K75" t="str">
        <f>IFERROR(VLOOKUP(Tabela3[[#This Row],[Disciplina]],q2016_2[],2,0),"_")</f>
        <v>_</v>
      </c>
      <c r="L75" t="str">
        <f>IFERROR(VLOOKUP(Tabela3[[#This Row],[Disciplina]],q2016_2[],3,0),"-")</f>
        <v>-</v>
      </c>
      <c r="M75" s="4" t="str">
        <f>IFERROR(VLOOKUP(Tabela3[[#This Row],[Disciplina]],q2016_2[],4,0),"-")</f>
        <v>-</v>
      </c>
      <c r="N75" t="str">
        <f>IFERROR(VLOOKUP(Tabela3[[#This Row],[Disciplina]],q2016_1[],2,0),"_")</f>
        <v>_</v>
      </c>
      <c r="O75" t="str">
        <f>IFERROR(VLOOKUP(Tabela3[[#This Row],[Disciplina]],q2016_1[],3,0),"-")</f>
        <v>-</v>
      </c>
      <c r="P75" s="4" t="str">
        <f>IFERROR(VLOOKUP(Tabela3[[#This Row],[Disciplina]],q2016_1[],4,0),"-")</f>
        <v>-</v>
      </c>
      <c r="Q75">
        <f>IFERROR(VLOOKUP(Tabela3[[#This Row],[Disciplina]],q2015_3[],2,0),"_")</f>
        <v>2</v>
      </c>
      <c r="R75">
        <f>IFERROR(VLOOKUP(Tabela3[[#This Row],[Disciplina]],q2015_3[],3,0),"_")</f>
        <v>0</v>
      </c>
      <c r="S75" s="4" t="str">
        <f>IFERROR(VLOOKUP(Tabela3[[#This Row],[Disciplina]],q2015_3[],4,0),"_")</f>
        <v>Suze de Oliveira Piza</v>
      </c>
      <c r="T75" t="str">
        <f>IFERROR(VLOOKUP(Tabela3[[#This Row],[Disciplina]],q2015_2[],2,0),"_")</f>
        <v>_</v>
      </c>
      <c r="U75" t="str">
        <f>IFERROR(VLOOKUP(Tabela3[[#This Row],[Disciplina]],q2015_2[],3,0),"_")</f>
        <v>_</v>
      </c>
      <c r="V75" s="3" t="str">
        <f>IFERROR(VLOOKUP(Tabela3[[#This Row],[Disciplina]],q2015_2[],4,0),"_")</f>
        <v>_</v>
      </c>
      <c r="W75" t="str">
        <f>IFERROR(VLOOKUP(Tabela3[[#This Row],[Disciplina]],q2015_1[],2,0),"_")</f>
        <v>_</v>
      </c>
      <c r="X75" t="str">
        <f>IFERROR(VLOOKUP(Tabela3[[#This Row],[Disciplina]],q2015_1[],3,0),"_")</f>
        <v>_</v>
      </c>
      <c r="Y75" t="str">
        <f>IFERROR(VLOOKUP(Tabela3[[#This Row],[Disciplina]],q2015_1[],4,0),"_")</f>
        <v>_</v>
      </c>
    </row>
    <row r="76" spans="1:25" x14ac:dyDescent="0.25">
      <c r="A76" s="3" t="s">
        <v>364</v>
      </c>
      <c r="B76" t="str">
        <f>IFERROR(VLOOKUP(Tabela3[[#This Row],[Disciplina]],Tabela10[],2,0),"-")</f>
        <v>-</v>
      </c>
      <c r="C76" s="3" t="str">
        <f>IFERROR(VLOOKUP(Tabela3[[#This Row],[Disciplina]],Tabela10[],3,0),"-")</f>
        <v>-</v>
      </c>
      <c r="D76" t="str">
        <f>IFERROR(VLOOKUP(Tabela3[[#This Row],[Disciplina]],Tabela9[],2,0),"-")</f>
        <v>-</v>
      </c>
      <c r="E76" s="7" t="str">
        <f>IFERROR(VLOOKUP(Tabela3[[#This Row],[Disciplina]],Tabela9[],3,0),"-")</f>
        <v>-</v>
      </c>
      <c r="F76" s="2">
        <f>IFERROR(VLOOKUP(Tabela3[[#This Row],[Disciplina]],Tabela8[],2,0),"-")</f>
        <v>0</v>
      </c>
      <c r="G76" s="7" t="str">
        <f>IFERROR(VLOOKUP(Tabela3[[#This Row],[Disciplina]],Tabela8[],3,0),"-")</f>
        <v>André La Salvia</v>
      </c>
      <c r="H76" s="2" t="str">
        <f>IFERROR(VLOOKUP(Tabela3[[#This Row],[Disciplina]],q2016_3[],2,0),"_")</f>
        <v>_</v>
      </c>
      <c r="I76" s="2" t="str">
        <f>IFERROR(VLOOKUP(Tabela3[[#This Row],[Disciplina]],q2016_3[],3,0),"-")</f>
        <v>-</v>
      </c>
      <c r="J76" s="5" t="str">
        <f>IFERROR(VLOOKUP(Tabela3[[#This Row],[Disciplina]],q2016_3[],4,0),"-")</f>
        <v>-</v>
      </c>
      <c r="K76" s="2" t="str">
        <f>IFERROR(VLOOKUP(Tabela3[[#This Row],[Disciplina]],q2016_2[],2,0),"_")</f>
        <v>_</v>
      </c>
      <c r="L76" s="2" t="str">
        <f>IFERROR(VLOOKUP(Tabela3[[#This Row],[Disciplina]],q2016_2[],3,0),"-")</f>
        <v>-</v>
      </c>
      <c r="M76" s="5" t="str">
        <f>IFERROR(VLOOKUP(Tabela3[[#This Row],[Disciplina]],q2016_2[],4,0),"-")</f>
        <v>-</v>
      </c>
      <c r="N76" s="8">
        <f>IFERROR(VLOOKUP(Tabela3[[#This Row],[Disciplina]],q2016_1[],2,0),"_")</f>
        <v>2</v>
      </c>
      <c r="O76" s="2">
        <f>IFERROR(VLOOKUP(Tabela3[[#This Row],[Disciplina]],q2016_1[],3,0),"-")</f>
        <v>0</v>
      </c>
      <c r="P76" s="5" t="str">
        <f>IFERROR(VLOOKUP(Tabela3[[#This Row],[Disciplina]],q2016_1[],4,0),"-")</f>
        <v>André La Salvia</v>
      </c>
      <c r="Q76" s="2" t="str">
        <f>IFERROR(VLOOKUP(Tabela3[[#This Row],[Disciplina]],q2015_3[],2,0),"_")</f>
        <v>_</v>
      </c>
      <c r="R76" s="2" t="str">
        <f>IFERROR(VLOOKUP(Tabela3[[#This Row],[Disciplina]],q2015_3[],3,0),"_")</f>
        <v>_</v>
      </c>
      <c r="S76" s="5" t="str">
        <f>IFERROR(VLOOKUP(Tabela3[[#This Row],[Disciplina]],q2015_3[],4,0),"_")</f>
        <v>_</v>
      </c>
      <c r="T76" s="8" t="str">
        <f>IFERROR(VLOOKUP(Tabela3[[#This Row],[Disciplina]],q2015_2[],2,0),"_")</f>
        <v>_</v>
      </c>
      <c r="U76" s="2" t="str">
        <f>IFERROR(VLOOKUP(Tabela3[[#This Row],[Disciplina]],q2015_2[],3,0),"_")</f>
        <v>_</v>
      </c>
      <c r="V76" s="7" t="str">
        <f>IFERROR(VLOOKUP(Tabela3[[#This Row],[Disciplina]],q2015_2[],4,0),"_")</f>
        <v>_</v>
      </c>
      <c r="W76" s="2" t="str">
        <f>IFERROR(VLOOKUP(Tabela3[[#This Row],[Disciplina]],q2015_1[],2,0),"_")</f>
        <v>_</v>
      </c>
      <c r="X76" s="2" t="str">
        <f>IFERROR(VLOOKUP(Tabela3[[#This Row],[Disciplina]],q2015_1[],3,0),"_")</f>
        <v>_</v>
      </c>
      <c r="Y76" s="2" t="str">
        <f>IFERROR(VLOOKUP(Tabela3[[#This Row],[Disciplina]],q2015_1[],4,0),"_")</f>
        <v>_</v>
      </c>
    </row>
    <row r="77" spans="1:25" x14ac:dyDescent="0.25">
      <c r="A77" s="3" t="s">
        <v>358</v>
      </c>
      <c r="B77" t="str">
        <f>IFERROR(VLOOKUP(Tabela3[[#This Row],[Disciplina]],Tabela10[],2,0),"-")</f>
        <v>-</v>
      </c>
      <c r="C77" s="3" t="str">
        <f>IFERROR(VLOOKUP(Tabela3[[#This Row],[Disciplina]],Tabela10[],3,0),"-")</f>
        <v>-</v>
      </c>
      <c r="D77" s="10" t="str">
        <f>IFERROR(VLOOKUP(Tabela3[[#This Row],[Disciplina]],Tabela9[],2,0),"-")</f>
        <v>-</v>
      </c>
      <c r="E77" s="3" t="str">
        <f>IFERROR(VLOOKUP(Tabela3[[#This Row],[Disciplina]],Tabela9[],3,0),"-")</f>
        <v>-</v>
      </c>
      <c r="F77" s="10" t="str">
        <f>IFERROR(VLOOKUP(Tabela3[[#This Row],[Disciplina]],Tabela8[],2,0),"-")</f>
        <v>-</v>
      </c>
      <c r="G77" s="3" t="str">
        <f>IFERROR(VLOOKUP(Tabela3[[#This Row],[Disciplina]],Tabela8[],3,0),"-")</f>
        <v>-</v>
      </c>
      <c r="H77" s="2" t="str">
        <f>IFERROR(VLOOKUP(Tabela3[[#This Row],[Disciplina]],q2016_3[],2,0),"_")</f>
        <v>_</v>
      </c>
      <c r="I77" s="2" t="str">
        <f>IFERROR(VLOOKUP(Tabela3[[#This Row],[Disciplina]],q2016_3[],3,0),"-")</f>
        <v>-</v>
      </c>
      <c r="J77" s="5" t="str">
        <f>IFERROR(VLOOKUP(Tabela3[[#This Row],[Disciplina]],q2016_3[],4,0),"-")</f>
        <v>-</v>
      </c>
      <c r="K77" s="2" t="str">
        <f>IFERROR(VLOOKUP(Tabela3[[#This Row],[Disciplina]],q2016_2[],2,0),"_")</f>
        <v>_</v>
      </c>
      <c r="L77" s="2" t="str">
        <f>IFERROR(VLOOKUP(Tabela3[[#This Row],[Disciplina]],q2016_2[],3,0),"-")</f>
        <v>-</v>
      </c>
      <c r="M77" s="5" t="str">
        <f>IFERROR(VLOOKUP(Tabela3[[#This Row],[Disciplina]],q2016_2[],4,0),"-")</f>
        <v>-</v>
      </c>
      <c r="N77">
        <f>IFERROR(VLOOKUP(Tabela3[[#This Row],[Disciplina]],q2016_1[],2,0),"_")</f>
        <v>2</v>
      </c>
      <c r="O77">
        <f>IFERROR(VLOOKUP(Tabela3[[#This Row],[Disciplina]],q2016_1[],3,0),"-")</f>
        <v>0</v>
      </c>
      <c r="P77" s="4" t="str">
        <f>IFERROR(VLOOKUP(Tabela3[[#This Row],[Disciplina]],q2016_1[],4,0),"-")</f>
        <v>Giselle Watanabe</v>
      </c>
      <c r="Q77" t="str">
        <f>IFERROR(VLOOKUP(Tabela3[[#This Row],[Disciplina]],q2015_3[],2,0),"_")</f>
        <v>_</v>
      </c>
      <c r="R77" t="str">
        <f>IFERROR(VLOOKUP(Tabela3[[#This Row],[Disciplina]],q2015_3[],3,0),"_")</f>
        <v>_</v>
      </c>
      <c r="S77" s="4" t="str">
        <f>IFERROR(VLOOKUP(Tabela3[[#This Row],[Disciplina]],q2015_3[],4,0),"_")</f>
        <v>_</v>
      </c>
      <c r="T77" t="str">
        <f>IFERROR(VLOOKUP(Tabela3[[#This Row],[Disciplina]],q2015_2[],2,0),"_")</f>
        <v>_</v>
      </c>
      <c r="U77" t="str">
        <f>IFERROR(VLOOKUP(Tabela3[[#This Row],[Disciplina]],q2015_2[],3,0),"_")</f>
        <v>_</v>
      </c>
      <c r="V77" s="3" t="str">
        <f>IFERROR(VLOOKUP(Tabela3[[#This Row],[Disciplina]],q2015_2[],4,0),"_")</f>
        <v>_</v>
      </c>
      <c r="W77" t="str">
        <f>IFERROR(VLOOKUP(Tabela3[[#This Row],[Disciplina]],q2015_1[],2,0),"_")</f>
        <v>_</v>
      </c>
      <c r="X77" t="str">
        <f>IFERROR(VLOOKUP(Tabela3[[#This Row],[Disciplina]],q2015_1[],3,0),"_")</f>
        <v>_</v>
      </c>
      <c r="Y77" t="str">
        <f>IFERROR(VLOOKUP(Tabela3[[#This Row],[Disciplina]],q2015_1[],4,0),"_")</f>
        <v>_</v>
      </c>
    </row>
    <row r="78" spans="1:25" x14ac:dyDescent="0.25">
      <c r="A78" s="3" t="s">
        <v>406</v>
      </c>
      <c r="B78" t="str">
        <f>IFERROR(VLOOKUP(Tabela3[[#This Row],[Disciplina]],Tabela10[],2,0),"-")</f>
        <v>-</v>
      </c>
      <c r="C78" s="3" t="str">
        <f>IFERROR(VLOOKUP(Tabela3[[#This Row],[Disciplina]],Tabela10[],3,0),"-")</f>
        <v>-</v>
      </c>
      <c r="D78" s="10" t="str">
        <f>IFERROR(VLOOKUP(Tabela3[[#This Row],[Disciplina]],Tabela9[],2,0),"-")</f>
        <v>-</v>
      </c>
      <c r="E78" s="3" t="str">
        <f>IFERROR(VLOOKUP(Tabela3[[#This Row],[Disciplina]],Tabela9[],3,0),"-")</f>
        <v>-</v>
      </c>
      <c r="F78" s="10" t="str">
        <f>IFERROR(VLOOKUP(Tabela3[[#This Row],[Disciplina]],Tabela8[],2,0),"-")</f>
        <v>-</v>
      </c>
      <c r="G78" s="3" t="str">
        <f>IFERROR(VLOOKUP(Tabela3[[#This Row],[Disciplina]],Tabela8[],3,0),"-")</f>
        <v>-</v>
      </c>
      <c r="H78" s="2" t="str">
        <f>IFERROR(VLOOKUP(Tabela3[[#This Row],[Disciplina]],q2016_3[],2,0),"_")</f>
        <v>_</v>
      </c>
      <c r="I78" s="2" t="str">
        <f>IFERROR(VLOOKUP(Tabela3[[#This Row],[Disciplina]],q2016_3[],3,0),"-")</f>
        <v>-</v>
      </c>
      <c r="J78" s="5" t="str">
        <f>IFERROR(VLOOKUP(Tabela3[[#This Row],[Disciplina]],q2016_3[],4,0),"-")</f>
        <v>-</v>
      </c>
      <c r="K78" s="2" t="str">
        <f>IFERROR(VLOOKUP(Tabela3[[#This Row],[Disciplina]],q2016_2[],2,0),"_")</f>
        <v>_</v>
      </c>
      <c r="L78" s="2" t="str">
        <f>IFERROR(VLOOKUP(Tabela3[[#This Row],[Disciplina]],q2016_2[],3,0),"-")</f>
        <v>-</v>
      </c>
      <c r="M78" s="5" t="str">
        <f>IFERROR(VLOOKUP(Tabela3[[#This Row],[Disciplina]],q2016_2[],4,0),"-")</f>
        <v>-</v>
      </c>
      <c r="N78" t="str">
        <f>IFERROR(VLOOKUP(Tabela3[[#This Row],[Disciplina]],q2016_1[],2,0),"_")</f>
        <v>_</v>
      </c>
      <c r="O78" t="str">
        <f>IFERROR(VLOOKUP(Tabela3[[#This Row],[Disciplina]],q2016_1[],3,0),"-")</f>
        <v>-</v>
      </c>
      <c r="P78" s="5" t="str">
        <f>IFERROR(VLOOKUP(Tabela3[[#This Row],[Disciplina]],q2016_1[],4,0),"-")</f>
        <v>-</v>
      </c>
      <c r="Q78">
        <f>IFERROR(VLOOKUP(Tabela3[[#This Row],[Disciplina]],q2015_3[],2,0),"_")</f>
        <v>1</v>
      </c>
      <c r="R78">
        <f>IFERROR(VLOOKUP(Tabela3[[#This Row],[Disciplina]],q2015_3[],3,0),"_")</f>
        <v>0</v>
      </c>
      <c r="S78" s="4" t="str">
        <f>IFERROR(VLOOKUP(Tabela3[[#This Row],[Disciplina]],q2015_3[],4,0),"_")</f>
        <v>Maria Candida Varone de Morais Capecchi</v>
      </c>
      <c r="T78" t="str">
        <f>IFERROR(VLOOKUP(Tabela3[[#This Row],[Disciplina]],q2015_2[],2,0),"_")</f>
        <v>_</v>
      </c>
      <c r="U78" t="str">
        <f>IFERROR(VLOOKUP(Tabela3[[#This Row],[Disciplina]],q2015_2[],3,0),"_")</f>
        <v>_</v>
      </c>
      <c r="V78" s="3" t="str">
        <f>IFERROR(VLOOKUP(Tabela3[[#This Row],[Disciplina]],q2015_2[],4,0),"_")</f>
        <v>_</v>
      </c>
      <c r="W78" t="str">
        <f>IFERROR(VLOOKUP(Tabela3[[#This Row],[Disciplina]],q2015_1[],2,0),"_")</f>
        <v>_</v>
      </c>
      <c r="X78" t="str">
        <f>IFERROR(VLOOKUP(Tabela3[[#This Row],[Disciplina]],q2015_1[],3,0),"_")</f>
        <v>_</v>
      </c>
      <c r="Y78" t="str">
        <f>IFERROR(VLOOKUP(Tabela3[[#This Row],[Disciplina]],q2015_1[],4,0),"_")</f>
        <v>_</v>
      </c>
    </row>
    <row r="79" spans="1:25" x14ac:dyDescent="0.25">
      <c r="A79" s="3" t="s">
        <v>42</v>
      </c>
      <c r="B79" t="str">
        <f>IFERROR(VLOOKUP(Tabela3[[#This Row],[Disciplina]],Tabela10[],2,0),"-")</f>
        <v>-</v>
      </c>
      <c r="C79" s="3" t="str">
        <f>IFERROR(VLOOKUP(Tabela3[[#This Row],[Disciplina]],Tabela10[],3,0),"-")</f>
        <v>-</v>
      </c>
      <c r="D79" s="10">
        <f>IFERROR(VLOOKUP(Tabela3[[#This Row],[Disciplina]],Tabela9[],2,0),"-")</f>
        <v>0</v>
      </c>
      <c r="E79" s="3" t="str">
        <f>IFERROR(VLOOKUP(Tabela3[[#This Row],[Disciplina]],Tabela9[],3,0),"-")</f>
        <v>MARIA INÊS RIBAS RODRIGUES</v>
      </c>
      <c r="F79" s="10" t="str">
        <f>IFERROR(VLOOKUP(Tabela3[[#This Row],[Disciplina]],Tabela8[],2,0),"-")</f>
        <v>-</v>
      </c>
      <c r="G79" s="3" t="str">
        <f>IFERROR(VLOOKUP(Tabela3[[#This Row],[Disciplina]],Tabela8[],3,0),"-")</f>
        <v>-</v>
      </c>
      <c r="H79">
        <f>IFERROR(VLOOKUP(Tabela3[[#This Row],[Disciplina]],q2016_3[],2,0),"_")</f>
        <v>1</v>
      </c>
      <c r="I79">
        <f>IFERROR(VLOOKUP(Tabela3[[#This Row],[Disciplina]],q2016_3[],3,0),"-")</f>
        <v>0</v>
      </c>
      <c r="J79" s="4" t="str">
        <f>IFERROR(VLOOKUP(Tabela3[[#This Row],[Disciplina]],q2016_3[],4,0),"-")</f>
        <v>Yara Araujo Ferreira Guimarães</v>
      </c>
      <c r="K79">
        <f>IFERROR(VLOOKUP(Tabela3[[#This Row],[Disciplina]],q2016_2[],2,0),"_")</f>
        <v>2</v>
      </c>
      <c r="L79">
        <f>IFERROR(VLOOKUP(Tabela3[[#This Row],[Disciplina]],q2016_2[],3,0),"-")</f>
        <v>0</v>
      </c>
      <c r="M79" s="4" t="str">
        <f>IFERROR(VLOOKUP(Tabela3[[#This Row],[Disciplina]],q2016_2[],4,0),"-")</f>
        <v>Maria Candida Varone de Morais Capecchi</v>
      </c>
      <c r="N79" t="str">
        <f>IFERROR(VLOOKUP(Tabela3[[#This Row],[Disciplina]],q2016_1[],2,0),"_")</f>
        <v>_</v>
      </c>
      <c r="O79" t="str">
        <f>IFERROR(VLOOKUP(Tabela3[[#This Row],[Disciplina]],q2016_1[],3,0),"-")</f>
        <v>-</v>
      </c>
      <c r="P79" s="4" t="str">
        <f>IFERROR(VLOOKUP(Tabela3[[#This Row],[Disciplina]],q2016_1[],4,0),"-")</f>
        <v>-</v>
      </c>
      <c r="Q79" t="str">
        <f>IFERROR(VLOOKUP(Tabela3[[#This Row],[Disciplina]],q2015_3[],2,0),"_")</f>
        <v>_</v>
      </c>
      <c r="R79" t="str">
        <f>IFERROR(VLOOKUP(Tabela3[[#This Row],[Disciplina]],q2015_3[],3,0),"_")</f>
        <v>_</v>
      </c>
      <c r="S79" s="4" t="str">
        <f>IFERROR(VLOOKUP(Tabela3[[#This Row],[Disciplina]],q2015_3[],4,0),"_")</f>
        <v>_</v>
      </c>
      <c r="T79" t="str">
        <f>IFERROR(VLOOKUP(Tabela3[[#This Row],[Disciplina]],q2015_2[],2,0),"_")</f>
        <v>_</v>
      </c>
      <c r="U79" t="str">
        <f>IFERROR(VLOOKUP(Tabela3[[#This Row],[Disciplina]],q2015_2[],3,0),"_")</f>
        <v>_</v>
      </c>
      <c r="V79" s="3" t="str">
        <f>IFERROR(VLOOKUP(Tabela3[[#This Row],[Disciplina]],q2015_2[],4,0),"_")</f>
        <v>_</v>
      </c>
      <c r="W79" t="str">
        <f>IFERROR(VLOOKUP(Tabela3[[#This Row],[Disciplina]],q2015_1[],2,0),"_")</f>
        <v>_</v>
      </c>
      <c r="X79" t="str">
        <f>IFERROR(VLOOKUP(Tabela3[[#This Row],[Disciplina]],q2015_1[],3,0),"_")</f>
        <v>_</v>
      </c>
      <c r="Y79" t="str">
        <f>IFERROR(VLOOKUP(Tabela3[[#This Row],[Disciplina]],q2015_1[],4,0),"_")</f>
        <v>_</v>
      </c>
    </row>
    <row r="80" spans="1:25" x14ac:dyDescent="0.25">
      <c r="A80" s="3" t="s">
        <v>359</v>
      </c>
      <c r="B80" t="str">
        <f>IFERROR(VLOOKUP(Tabela3[[#This Row],[Disciplina]],Tabela10[],2,0),"-")</f>
        <v>-</v>
      </c>
      <c r="C80" s="3" t="str">
        <f>IFERROR(VLOOKUP(Tabela3[[#This Row],[Disciplina]],Tabela10[],3,0),"-")</f>
        <v>-</v>
      </c>
      <c r="D80" s="10" t="str">
        <f>IFERROR(VLOOKUP(Tabela3[[#This Row],[Disciplina]],Tabela9[],2,0),"-")</f>
        <v>-</v>
      </c>
      <c r="E80" s="3" t="str">
        <f>IFERROR(VLOOKUP(Tabela3[[#This Row],[Disciplina]],Tabela9[],3,0),"-")</f>
        <v>-</v>
      </c>
      <c r="F80" s="10" t="str">
        <f>IFERROR(VLOOKUP(Tabela3[[#This Row],[Disciplina]],Tabela8[],2,0),"-")</f>
        <v>-</v>
      </c>
      <c r="G80" s="3" t="str">
        <f>IFERROR(VLOOKUP(Tabela3[[#This Row],[Disciplina]],Tabela8[],3,0),"-")</f>
        <v>-</v>
      </c>
      <c r="H80" s="2" t="str">
        <f>IFERROR(VLOOKUP(Tabela3[[#This Row],[Disciplina]],q2016_3[],2,0),"_")</f>
        <v>_</v>
      </c>
      <c r="I80" s="2" t="str">
        <f>IFERROR(VLOOKUP(Tabela3[[#This Row],[Disciplina]],q2016_3[],3,0),"-")</f>
        <v>-</v>
      </c>
      <c r="J80" s="5" t="str">
        <f>IFERROR(VLOOKUP(Tabela3[[#This Row],[Disciplina]],q2016_3[],4,0),"-")</f>
        <v>-</v>
      </c>
      <c r="K80" s="2" t="str">
        <f>IFERROR(VLOOKUP(Tabela3[[#This Row],[Disciplina]],q2016_2[],2,0),"_")</f>
        <v>_</v>
      </c>
      <c r="L80" s="2" t="str">
        <f>IFERROR(VLOOKUP(Tabela3[[#This Row],[Disciplina]],q2016_2[],3,0),"-")</f>
        <v>-</v>
      </c>
      <c r="M80" s="5" t="str">
        <f>IFERROR(VLOOKUP(Tabela3[[#This Row],[Disciplina]],q2016_2[],4,0),"-")</f>
        <v>-</v>
      </c>
      <c r="N80">
        <f>IFERROR(VLOOKUP(Tabela3[[#This Row],[Disciplina]],q2016_1[],2,0),"_")</f>
        <v>2</v>
      </c>
      <c r="O80">
        <f>IFERROR(VLOOKUP(Tabela3[[#This Row],[Disciplina]],q2016_1[],3,0),"-")</f>
        <v>0</v>
      </c>
      <c r="P80" s="4" t="str">
        <f>IFERROR(VLOOKUP(Tabela3[[#This Row],[Disciplina]],q2016_1[],4,0),"-")</f>
        <v>Giselle Watanabe</v>
      </c>
      <c r="Q80" t="str">
        <f>IFERROR(VLOOKUP(Tabela3[[#This Row],[Disciplina]],q2015_3[],2,0),"_")</f>
        <v>_</v>
      </c>
      <c r="R80" t="str">
        <f>IFERROR(VLOOKUP(Tabela3[[#This Row],[Disciplina]],q2015_3[],3,0),"_")</f>
        <v>_</v>
      </c>
      <c r="S80" s="4" t="str">
        <f>IFERROR(VLOOKUP(Tabela3[[#This Row],[Disciplina]],q2015_3[],4,0),"_")</f>
        <v>_</v>
      </c>
      <c r="T80" t="str">
        <f>IFERROR(VLOOKUP(Tabela3[[#This Row],[Disciplina]],q2015_2[],2,0),"_")</f>
        <v>_</v>
      </c>
      <c r="U80" t="str">
        <f>IFERROR(VLOOKUP(Tabela3[[#This Row],[Disciplina]],q2015_2[],3,0),"_")</f>
        <v>_</v>
      </c>
      <c r="V80" s="3" t="str">
        <f>IFERROR(VLOOKUP(Tabela3[[#This Row],[Disciplina]],q2015_2[],4,0),"_")</f>
        <v>_</v>
      </c>
      <c r="W80" t="str">
        <f>IFERROR(VLOOKUP(Tabela3[[#This Row],[Disciplina]],q2015_1[],2,0),"_")</f>
        <v>_</v>
      </c>
      <c r="X80" t="str">
        <f>IFERROR(VLOOKUP(Tabela3[[#This Row],[Disciplina]],q2015_1[],3,0),"_")</f>
        <v>_</v>
      </c>
      <c r="Y80" t="str">
        <f>IFERROR(VLOOKUP(Tabela3[[#This Row],[Disciplina]],q2015_1[],4,0),"_")</f>
        <v>_</v>
      </c>
    </row>
    <row r="81" spans="1:25" x14ac:dyDescent="0.25">
      <c r="A81" s="3" t="s">
        <v>407</v>
      </c>
      <c r="B81" t="str">
        <f>IFERROR(VLOOKUP(Tabela3[[#This Row],[Disciplina]],Tabela10[],2,0),"-")</f>
        <v>-</v>
      </c>
      <c r="C81" s="3" t="str">
        <f>IFERROR(VLOOKUP(Tabela3[[#This Row],[Disciplina]],Tabela10[],3,0),"-")</f>
        <v>-</v>
      </c>
      <c r="D81" s="10" t="str">
        <f>IFERROR(VLOOKUP(Tabela3[[#This Row],[Disciplina]],Tabela9[],2,0),"-")</f>
        <v>-</v>
      </c>
      <c r="E81" s="3" t="str">
        <f>IFERROR(VLOOKUP(Tabela3[[#This Row],[Disciplina]],Tabela9[],3,0),"-")</f>
        <v>-</v>
      </c>
      <c r="F81" s="10" t="str">
        <f>IFERROR(VLOOKUP(Tabela3[[#This Row],[Disciplina]],Tabela8[],2,0),"-")</f>
        <v>-</v>
      </c>
      <c r="G81" s="3" t="str">
        <f>IFERROR(VLOOKUP(Tabela3[[#This Row],[Disciplina]],Tabela8[],3,0),"-")</f>
        <v>-</v>
      </c>
      <c r="H81" s="2" t="str">
        <f>IFERROR(VLOOKUP(Tabela3[[#This Row],[Disciplina]],q2016_3[],2,0),"_")</f>
        <v>_</v>
      </c>
      <c r="I81" s="2" t="str">
        <f>IFERROR(VLOOKUP(Tabela3[[#This Row],[Disciplina]],q2016_3[],3,0),"-")</f>
        <v>-</v>
      </c>
      <c r="J81" s="5" t="str">
        <f>IFERROR(VLOOKUP(Tabela3[[#This Row],[Disciplina]],q2016_3[],4,0),"-")</f>
        <v>-</v>
      </c>
      <c r="K81" s="2" t="str">
        <f>IFERROR(VLOOKUP(Tabela3[[#This Row],[Disciplina]],q2016_2[],2,0),"_")</f>
        <v>_</v>
      </c>
      <c r="L81" s="2" t="str">
        <f>IFERROR(VLOOKUP(Tabela3[[#This Row],[Disciplina]],q2016_2[],3,0),"-")</f>
        <v>-</v>
      </c>
      <c r="M81" s="5" t="str">
        <f>IFERROR(VLOOKUP(Tabela3[[#This Row],[Disciplina]],q2016_2[],4,0),"-")</f>
        <v>-</v>
      </c>
      <c r="N81" t="str">
        <f>IFERROR(VLOOKUP(Tabela3[[#This Row],[Disciplina]],q2016_1[],2,0),"_")</f>
        <v>_</v>
      </c>
      <c r="O81" t="str">
        <f>IFERROR(VLOOKUP(Tabela3[[#This Row],[Disciplina]],q2016_1[],3,0),"-")</f>
        <v>-</v>
      </c>
      <c r="P81" s="5" t="str">
        <f>IFERROR(VLOOKUP(Tabela3[[#This Row],[Disciplina]],q2016_1[],4,0),"-")</f>
        <v>-</v>
      </c>
      <c r="Q81">
        <f>IFERROR(VLOOKUP(Tabela3[[#This Row],[Disciplina]],q2015_3[],2,0),"_")</f>
        <v>2</v>
      </c>
      <c r="R81">
        <f>IFERROR(VLOOKUP(Tabela3[[#This Row],[Disciplina]],q2015_3[],3,0),"_")</f>
        <v>0</v>
      </c>
      <c r="S81" s="4" t="str">
        <f>IFERROR(VLOOKUP(Tabela3[[#This Row],[Disciplina]],q2015_3[],4,0),"_")</f>
        <v>Maria Candida Varone de Morais Capecchi</v>
      </c>
      <c r="T81" t="str">
        <f>IFERROR(VLOOKUP(Tabela3[[#This Row],[Disciplina]],q2015_2[],2,0),"_")</f>
        <v>_</v>
      </c>
      <c r="U81" t="str">
        <f>IFERROR(VLOOKUP(Tabela3[[#This Row],[Disciplina]],q2015_2[],3,0),"_")</f>
        <v>_</v>
      </c>
      <c r="V81" s="3" t="str">
        <f>IFERROR(VLOOKUP(Tabela3[[#This Row],[Disciplina]],q2015_2[],4,0),"_")</f>
        <v>_</v>
      </c>
      <c r="W81" t="str">
        <f>IFERROR(VLOOKUP(Tabela3[[#This Row],[Disciplina]],q2015_1[],2,0),"_")</f>
        <v>_</v>
      </c>
      <c r="X81" t="str">
        <f>IFERROR(VLOOKUP(Tabela3[[#This Row],[Disciplina]],q2015_1[],3,0),"_")</f>
        <v>_</v>
      </c>
      <c r="Y81" t="str">
        <f>IFERROR(VLOOKUP(Tabela3[[#This Row],[Disciplina]],q2015_1[],4,0),"_")</f>
        <v>_</v>
      </c>
    </row>
    <row r="82" spans="1:25" ht="30" x14ac:dyDescent="0.25">
      <c r="A82" s="3" t="s">
        <v>44</v>
      </c>
      <c r="B82">
        <f>IFERROR(VLOOKUP(Tabela3[[#This Row],[Disciplina]],Tabela10[],2,0),"-")</f>
        <v>0</v>
      </c>
      <c r="C82" s="3" t="str">
        <f>IFERROR(VLOOKUP(Tabela3[[#This Row],[Disciplina]],Tabela10[],3,0),"-")</f>
        <v>Maria Candida Varone De Morais</v>
      </c>
      <c r="D82" s="10" t="str">
        <f>IFERROR(VLOOKUP(Tabela3[[#This Row],[Disciplina]],Tabela9[],2,0),"-")</f>
        <v>-</v>
      </c>
      <c r="E82" s="3" t="str">
        <f>IFERROR(VLOOKUP(Tabela3[[#This Row],[Disciplina]],Tabela9[],3,0),"-")</f>
        <v>-</v>
      </c>
      <c r="F82" s="10" t="str">
        <f>IFERROR(VLOOKUP(Tabela3[[#This Row],[Disciplina]],Tabela8[],2,0),"-")</f>
        <v>-</v>
      </c>
      <c r="G82" s="3" t="str">
        <f>IFERROR(VLOOKUP(Tabela3[[#This Row],[Disciplina]],Tabela8[],3,0),"-")</f>
        <v>-</v>
      </c>
      <c r="H82">
        <f>IFERROR(VLOOKUP(Tabela3[[#This Row],[Disciplina]],q2016_3[],2,0),"_")</f>
        <v>2</v>
      </c>
      <c r="I82">
        <f>IFERROR(VLOOKUP(Tabela3[[#This Row],[Disciplina]],q2016_3[],3,0),"-")</f>
        <v>0</v>
      </c>
      <c r="J82" s="4" t="str">
        <f>IFERROR(VLOOKUP(Tabela3[[#This Row],[Disciplina]],q2016_3[],4,0),"-")</f>
        <v>Maria Candida Varone de Morais Capecchi</v>
      </c>
      <c r="K82" t="str">
        <f>IFERROR(VLOOKUP(Tabela3[[#This Row],[Disciplina]],q2016_2[],2,0),"_")</f>
        <v>_</v>
      </c>
      <c r="L82" t="str">
        <f>IFERROR(VLOOKUP(Tabela3[[#This Row],[Disciplina]],q2016_2[],3,0),"-")</f>
        <v>-</v>
      </c>
      <c r="M82" s="4" t="str">
        <f>IFERROR(VLOOKUP(Tabela3[[#This Row],[Disciplina]],q2016_2[],4,0),"-")</f>
        <v>-</v>
      </c>
      <c r="N82" t="str">
        <f>IFERROR(VLOOKUP(Tabela3[[#This Row],[Disciplina]],q2016_1[],2,0),"_")</f>
        <v>_</v>
      </c>
      <c r="O82" t="str">
        <f>IFERROR(VLOOKUP(Tabela3[[#This Row],[Disciplina]],q2016_1[],3,0),"-")</f>
        <v>-</v>
      </c>
      <c r="P82" s="4" t="str">
        <f>IFERROR(VLOOKUP(Tabela3[[#This Row],[Disciplina]],q2016_1[],4,0),"-")</f>
        <v>-</v>
      </c>
      <c r="Q82" t="str">
        <f>IFERROR(VLOOKUP(Tabela3[[#This Row],[Disciplina]],q2015_3[],2,0),"_")</f>
        <v>_</v>
      </c>
      <c r="R82" t="str">
        <f>IFERROR(VLOOKUP(Tabela3[[#This Row],[Disciplina]],q2015_3[],3,0),"_")</f>
        <v>_</v>
      </c>
      <c r="S82" s="4" t="str">
        <f>IFERROR(VLOOKUP(Tabela3[[#This Row],[Disciplina]],q2015_3[],4,0),"_")</f>
        <v>_</v>
      </c>
      <c r="T82" t="str">
        <f>IFERROR(VLOOKUP(Tabela3[[#This Row],[Disciplina]],q2015_2[],2,0),"_")</f>
        <v>_</v>
      </c>
      <c r="U82" t="str">
        <f>IFERROR(VLOOKUP(Tabela3[[#This Row],[Disciplina]],q2015_2[],3,0),"_")</f>
        <v>_</v>
      </c>
      <c r="V82" s="3" t="str">
        <f>IFERROR(VLOOKUP(Tabela3[[#This Row],[Disciplina]],q2015_2[],4,0),"_")</f>
        <v>_</v>
      </c>
      <c r="W82" t="str">
        <f>IFERROR(VLOOKUP(Tabela3[[#This Row],[Disciplina]],q2015_1[],2,0),"_")</f>
        <v>_</v>
      </c>
      <c r="X82" t="str">
        <f>IFERROR(VLOOKUP(Tabela3[[#This Row],[Disciplina]],q2015_1[],3,0),"_")</f>
        <v>_</v>
      </c>
      <c r="Y82" t="str">
        <f>IFERROR(VLOOKUP(Tabela3[[#This Row],[Disciplina]],q2015_1[],4,0),"_")</f>
        <v>_</v>
      </c>
    </row>
    <row r="83" spans="1:25" x14ac:dyDescent="0.25">
      <c r="A83" s="3" t="s">
        <v>200</v>
      </c>
      <c r="B83" t="str">
        <f>IFERROR(VLOOKUP(Tabela3[[#This Row],[Disciplina]],Tabela10[],2,0),"-")</f>
        <v>-</v>
      </c>
      <c r="C83" s="3" t="str">
        <f>IFERROR(VLOOKUP(Tabela3[[#This Row],[Disciplina]],Tabela10[],3,0),"-")</f>
        <v>-</v>
      </c>
      <c r="D83" s="10" t="str">
        <f>IFERROR(VLOOKUP(Tabela3[[#This Row],[Disciplina]],Tabela9[],2,0),"-")</f>
        <v>-</v>
      </c>
      <c r="E83" s="3" t="str">
        <f>IFERROR(VLOOKUP(Tabela3[[#This Row],[Disciplina]],Tabela9[],3,0),"-")</f>
        <v>-</v>
      </c>
      <c r="F83" s="10" t="str">
        <f>IFERROR(VLOOKUP(Tabela3[[#This Row],[Disciplina]],Tabela8[],2,0),"-")</f>
        <v>-</v>
      </c>
      <c r="G83" s="3" t="str">
        <f>IFERROR(VLOOKUP(Tabela3[[#This Row],[Disciplina]],Tabela8[],3,0),"-")</f>
        <v>-</v>
      </c>
      <c r="H83" s="2" t="str">
        <f>IFERROR(VLOOKUP(Tabela3[[#This Row],[Disciplina]],q2016_3[],2,0),"_")</f>
        <v>_</v>
      </c>
      <c r="I83" s="2" t="str">
        <f>IFERROR(VLOOKUP(Tabela3[[#This Row],[Disciplina]],q2016_3[],3,0),"-")</f>
        <v>-</v>
      </c>
      <c r="J83" s="5" t="str">
        <f>IFERROR(VLOOKUP(Tabela3[[#This Row],[Disciplina]],q2016_3[],4,0),"-")</f>
        <v>-</v>
      </c>
      <c r="K83">
        <f>IFERROR(VLOOKUP(Tabela3[[#This Row],[Disciplina]],q2016_2[],2,0),"_")</f>
        <v>2</v>
      </c>
      <c r="L83">
        <f>IFERROR(VLOOKUP(Tabela3[[#This Row],[Disciplina]],q2016_2[],3,0),"-")</f>
        <v>0</v>
      </c>
      <c r="M83" s="4" t="str">
        <f>IFERROR(VLOOKUP(Tabela3[[#This Row],[Disciplina]],q2016_2[],4,0),"-")</f>
        <v>Maria Candida Varone de Morais Capecchi</v>
      </c>
      <c r="N83" t="str">
        <f>IFERROR(VLOOKUP(Tabela3[[#This Row],[Disciplina]],q2016_1[],2,0),"_")</f>
        <v>_</v>
      </c>
      <c r="O83" t="str">
        <f>IFERROR(VLOOKUP(Tabela3[[#This Row],[Disciplina]],q2016_1[],3,0),"-")</f>
        <v>-</v>
      </c>
      <c r="P83" s="4" t="str">
        <f>IFERROR(VLOOKUP(Tabela3[[#This Row],[Disciplina]],q2016_1[],4,0),"-")</f>
        <v>-</v>
      </c>
      <c r="Q83" t="str">
        <f>IFERROR(VLOOKUP(Tabela3[[#This Row],[Disciplina]],q2015_3[],2,0),"_")</f>
        <v>_</v>
      </c>
      <c r="R83" t="str">
        <f>IFERROR(VLOOKUP(Tabela3[[#This Row],[Disciplina]],q2015_3[],3,0),"_")</f>
        <v>_</v>
      </c>
      <c r="S83" s="4" t="str">
        <f>IFERROR(VLOOKUP(Tabela3[[#This Row],[Disciplina]],q2015_3[],4,0),"_")</f>
        <v>_</v>
      </c>
      <c r="T83" t="str">
        <f>IFERROR(VLOOKUP(Tabela3[[#This Row],[Disciplina]],q2015_2[],2,0),"_")</f>
        <v>_</v>
      </c>
      <c r="U83" t="str">
        <f>IFERROR(VLOOKUP(Tabela3[[#This Row],[Disciplina]],q2015_2[],3,0),"_")</f>
        <v>_</v>
      </c>
      <c r="V83" s="3" t="str">
        <f>IFERROR(VLOOKUP(Tabela3[[#This Row],[Disciplina]],q2015_2[],4,0),"_")</f>
        <v>_</v>
      </c>
      <c r="W83" t="str">
        <f>IFERROR(VLOOKUP(Tabela3[[#This Row],[Disciplina]],q2015_1[],2,0),"_")</f>
        <v>_</v>
      </c>
      <c r="X83" t="str">
        <f>IFERROR(VLOOKUP(Tabela3[[#This Row],[Disciplina]],q2015_1[],3,0),"_")</f>
        <v>_</v>
      </c>
      <c r="Y83" t="str">
        <f>IFERROR(VLOOKUP(Tabela3[[#This Row],[Disciplina]],q2015_1[],4,0),"_")</f>
        <v>_</v>
      </c>
    </row>
    <row r="84" spans="1:25" x14ac:dyDescent="0.25">
      <c r="A84" s="3" t="s">
        <v>360</v>
      </c>
      <c r="B84" t="str">
        <f>IFERROR(VLOOKUP(Tabela3[[#This Row],[Disciplina]],Tabela10[],2,0),"-")</f>
        <v>-</v>
      </c>
      <c r="C84" s="3" t="str">
        <f>IFERROR(VLOOKUP(Tabela3[[#This Row],[Disciplina]],Tabela10[],3,0),"-")</f>
        <v>-</v>
      </c>
      <c r="D84" s="10" t="str">
        <f>IFERROR(VLOOKUP(Tabela3[[#This Row],[Disciplina]],Tabela9[],2,0),"-")</f>
        <v>-</v>
      </c>
      <c r="E84" s="3" t="str">
        <f>IFERROR(VLOOKUP(Tabela3[[#This Row],[Disciplina]],Tabela9[],3,0),"-")</f>
        <v>-</v>
      </c>
      <c r="F84" s="10" t="str">
        <f>IFERROR(VLOOKUP(Tabela3[[#This Row],[Disciplina]],Tabela8[],2,0),"-")</f>
        <v>-</v>
      </c>
      <c r="G84" s="3" t="str">
        <f>IFERROR(VLOOKUP(Tabela3[[#This Row],[Disciplina]],Tabela8[],3,0),"-")</f>
        <v>-</v>
      </c>
      <c r="H84" s="2" t="str">
        <f>IFERROR(VLOOKUP(Tabela3[[#This Row],[Disciplina]],q2016_3[],2,0),"_")</f>
        <v>_</v>
      </c>
      <c r="I84" s="2" t="str">
        <f>IFERROR(VLOOKUP(Tabela3[[#This Row],[Disciplina]],q2016_3[],3,0),"-")</f>
        <v>-</v>
      </c>
      <c r="J84" s="5" t="str">
        <f>IFERROR(VLOOKUP(Tabela3[[#This Row],[Disciplina]],q2016_3[],4,0),"-")</f>
        <v>-</v>
      </c>
      <c r="K84" s="2" t="str">
        <f>IFERROR(VLOOKUP(Tabela3[[#This Row],[Disciplina]],q2016_2[],2,0),"_")</f>
        <v>_</v>
      </c>
      <c r="L84" s="2" t="str">
        <f>IFERROR(VLOOKUP(Tabela3[[#This Row],[Disciplina]],q2016_2[],3,0),"-")</f>
        <v>-</v>
      </c>
      <c r="M84" s="5" t="str">
        <f>IFERROR(VLOOKUP(Tabela3[[#This Row],[Disciplina]],q2016_2[],4,0),"-")</f>
        <v>-</v>
      </c>
      <c r="N84">
        <f>IFERROR(VLOOKUP(Tabela3[[#This Row],[Disciplina]],q2016_1[],2,0),"_")</f>
        <v>2</v>
      </c>
      <c r="O84">
        <f>IFERROR(VLOOKUP(Tabela3[[#This Row],[Disciplina]],q2016_1[],3,0),"-")</f>
        <v>0</v>
      </c>
      <c r="P84" s="4" t="str">
        <f>IFERROR(VLOOKUP(Tabela3[[#This Row],[Disciplina]],q2016_1[],4,0),"-")</f>
        <v>Giselle Watanabe</v>
      </c>
      <c r="Q84" t="str">
        <f>IFERROR(VLOOKUP(Tabela3[[#This Row],[Disciplina]],q2015_3[],2,0),"_")</f>
        <v>_</v>
      </c>
      <c r="R84" t="str">
        <f>IFERROR(VLOOKUP(Tabela3[[#This Row],[Disciplina]],q2015_3[],3,0),"_")</f>
        <v>_</v>
      </c>
      <c r="S84" s="4" t="str">
        <f>IFERROR(VLOOKUP(Tabela3[[#This Row],[Disciplina]],q2015_3[],4,0),"_")</f>
        <v>_</v>
      </c>
      <c r="T84" t="str">
        <f>IFERROR(VLOOKUP(Tabela3[[#This Row],[Disciplina]],q2015_2[],2,0),"_")</f>
        <v>_</v>
      </c>
      <c r="U84" t="str">
        <f>IFERROR(VLOOKUP(Tabela3[[#This Row],[Disciplina]],q2015_2[],3,0),"_")</f>
        <v>_</v>
      </c>
      <c r="V84" s="3" t="str">
        <f>IFERROR(VLOOKUP(Tabela3[[#This Row],[Disciplina]],q2015_2[],4,0),"_")</f>
        <v>_</v>
      </c>
      <c r="W84" t="str">
        <f>IFERROR(VLOOKUP(Tabela3[[#This Row],[Disciplina]],q2015_1[],2,0),"_")</f>
        <v>_</v>
      </c>
      <c r="X84" t="str">
        <f>IFERROR(VLOOKUP(Tabela3[[#This Row],[Disciplina]],q2015_1[],3,0),"_")</f>
        <v>_</v>
      </c>
      <c r="Y84" t="str">
        <f>IFERROR(VLOOKUP(Tabela3[[#This Row],[Disciplina]],q2015_1[],4,0),"_")</f>
        <v>_</v>
      </c>
    </row>
    <row r="85" spans="1:25" x14ac:dyDescent="0.25">
      <c r="A85" s="3" t="s">
        <v>408</v>
      </c>
      <c r="B85" t="str">
        <f>IFERROR(VLOOKUP(Tabela3[[#This Row],[Disciplina]],Tabela10[],2,0),"-")</f>
        <v>-</v>
      </c>
      <c r="C85" s="3" t="str">
        <f>IFERROR(VLOOKUP(Tabela3[[#This Row],[Disciplina]],Tabela10[],3,0),"-")</f>
        <v>-</v>
      </c>
      <c r="D85" s="10" t="str">
        <f>IFERROR(VLOOKUP(Tabela3[[#This Row],[Disciplina]],Tabela9[],2,0),"-")</f>
        <v>-</v>
      </c>
      <c r="E85" s="3" t="str">
        <f>IFERROR(VLOOKUP(Tabela3[[#This Row],[Disciplina]],Tabela9[],3,0),"-")</f>
        <v>-</v>
      </c>
      <c r="F85" s="10" t="str">
        <f>IFERROR(VLOOKUP(Tabela3[[#This Row],[Disciplina]],Tabela8[],2,0),"-")</f>
        <v>-</v>
      </c>
      <c r="G85" s="3" t="str">
        <f>IFERROR(VLOOKUP(Tabela3[[#This Row],[Disciplina]],Tabela8[],3,0),"-")</f>
        <v>-</v>
      </c>
      <c r="H85" s="2" t="str">
        <f>IFERROR(VLOOKUP(Tabela3[[#This Row],[Disciplina]],q2016_3[],2,0),"_")</f>
        <v>_</v>
      </c>
      <c r="I85" s="2" t="str">
        <f>IFERROR(VLOOKUP(Tabela3[[#This Row],[Disciplina]],q2016_3[],3,0),"-")</f>
        <v>-</v>
      </c>
      <c r="J85" s="5" t="str">
        <f>IFERROR(VLOOKUP(Tabela3[[#This Row],[Disciplina]],q2016_3[],4,0),"-")</f>
        <v>-</v>
      </c>
      <c r="K85" s="2" t="str">
        <f>IFERROR(VLOOKUP(Tabela3[[#This Row],[Disciplina]],q2016_2[],2,0),"_")</f>
        <v>_</v>
      </c>
      <c r="L85" s="2" t="str">
        <f>IFERROR(VLOOKUP(Tabela3[[#This Row],[Disciplina]],q2016_2[],3,0),"-")</f>
        <v>-</v>
      </c>
      <c r="M85" s="5" t="str">
        <f>IFERROR(VLOOKUP(Tabela3[[#This Row],[Disciplina]],q2016_2[],4,0),"-")</f>
        <v>-</v>
      </c>
      <c r="N85" t="str">
        <f>IFERROR(VLOOKUP(Tabela3[[#This Row],[Disciplina]],q2016_1[],2,0),"_")</f>
        <v>_</v>
      </c>
      <c r="O85" t="str">
        <f>IFERROR(VLOOKUP(Tabela3[[#This Row],[Disciplina]],q2016_1[],3,0),"-")</f>
        <v>-</v>
      </c>
      <c r="P85" s="5" t="str">
        <f>IFERROR(VLOOKUP(Tabela3[[#This Row],[Disciplina]],q2016_1[],4,0),"-")</f>
        <v>-</v>
      </c>
      <c r="Q85">
        <f>IFERROR(VLOOKUP(Tabela3[[#This Row],[Disciplina]],q2015_3[],2,0),"_")</f>
        <v>2</v>
      </c>
      <c r="R85">
        <f>IFERROR(VLOOKUP(Tabela3[[#This Row],[Disciplina]],q2015_3[],3,0),"_")</f>
        <v>0</v>
      </c>
      <c r="S85" s="4" t="str">
        <f>IFERROR(VLOOKUP(Tabela3[[#This Row],[Disciplina]],q2015_3[],4,0),"_")</f>
        <v>Maria Candida Varone de Morais Capecchi</v>
      </c>
      <c r="T85" t="str">
        <f>IFERROR(VLOOKUP(Tabela3[[#This Row],[Disciplina]],q2015_2[],2,0),"_")</f>
        <v>_</v>
      </c>
      <c r="U85" t="str">
        <f>IFERROR(VLOOKUP(Tabela3[[#This Row],[Disciplina]],q2015_2[],3,0),"_")</f>
        <v>_</v>
      </c>
      <c r="V85" s="3" t="str">
        <f>IFERROR(VLOOKUP(Tabela3[[#This Row],[Disciplina]],q2015_2[],4,0),"_")</f>
        <v>_</v>
      </c>
      <c r="W85" t="str">
        <f>IFERROR(VLOOKUP(Tabela3[[#This Row],[Disciplina]],q2015_1[],2,0),"_")</f>
        <v>_</v>
      </c>
      <c r="X85" t="str">
        <f>IFERROR(VLOOKUP(Tabela3[[#This Row],[Disciplina]],q2015_1[],3,0),"_")</f>
        <v>_</v>
      </c>
      <c r="Y85" t="str">
        <f>IFERROR(VLOOKUP(Tabela3[[#This Row],[Disciplina]],q2015_1[],4,0),"_")</f>
        <v>_</v>
      </c>
    </row>
    <row r="86" spans="1:25" x14ac:dyDescent="0.25">
      <c r="A86" s="3" t="s">
        <v>46</v>
      </c>
      <c r="B86" t="str">
        <f>IFERROR(VLOOKUP(Tabela3[[#This Row],[Disciplina]],Tabela10[],2,0),"-")</f>
        <v>-</v>
      </c>
      <c r="C86" s="3" t="str">
        <f>IFERROR(VLOOKUP(Tabela3[[#This Row],[Disciplina]],Tabela10[],3,0),"-")</f>
        <v>-</v>
      </c>
      <c r="D86" s="10" t="str">
        <f>IFERROR(VLOOKUP(Tabela3[[#This Row],[Disciplina]],Tabela9[],2,0),"-")</f>
        <v>-</v>
      </c>
      <c r="E86" s="3" t="str">
        <f>IFERROR(VLOOKUP(Tabela3[[#This Row],[Disciplina]],Tabela9[],3,0),"-")</f>
        <v>-</v>
      </c>
      <c r="F86" s="10">
        <f>IFERROR(VLOOKUP(Tabela3[[#This Row],[Disciplina]],Tabela8[],2,0),"-")</f>
        <v>0</v>
      </c>
      <c r="G86" s="3" t="str">
        <f>IFERROR(VLOOKUP(Tabela3[[#This Row],[Disciplina]],Tabela8[],3,0),"-")</f>
        <v>Maria Inês Ribas Rodrigues</v>
      </c>
      <c r="H86">
        <f>IFERROR(VLOOKUP(Tabela3[[#This Row],[Disciplina]],q2016_3[],2,0),"_")</f>
        <v>2</v>
      </c>
      <c r="I86">
        <f>IFERROR(VLOOKUP(Tabela3[[#This Row],[Disciplina]],q2016_3[],3,0),"-")</f>
        <v>0</v>
      </c>
      <c r="J86" s="4" t="str">
        <f>IFERROR(VLOOKUP(Tabela3[[#This Row],[Disciplina]],q2016_3[],4,0),"-")</f>
        <v>Yara Araujo Ferreira Guimarães</v>
      </c>
      <c r="K86" t="str">
        <f>IFERROR(VLOOKUP(Tabela3[[#This Row],[Disciplina]],q2016_2[],2,0),"_")</f>
        <v>_</v>
      </c>
      <c r="L86" t="str">
        <f>IFERROR(VLOOKUP(Tabela3[[#This Row],[Disciplina]],q2016_2[],3,0),"-")</f>
        <v>-</v>
      </c>
      <c r="M86" s="4" t="str">
        <f>IFERROR(VLOOKUP(Tabela3[[#This Row],[Disciplina]],q2016_2[],4,0),"-")</f>
        <v>-</v>
      </c>
      <c r="N86" t="str">
        <f>IFERROR(VLOOKUP(Tabela3[[#This Row],[Disciplina]],q2016_1[],2,0),"_")</f>
        <v>_</v>
      </c>
      <c r="O86" t="str">
        <f>IFERROR(VLOOKUP(Tabela3[[#This Row],[Disciplina]],q2016_1[],3,0),"-")</f>
        <v>-</v>
      </c>
      <c r="P86" s="4" t="str">
        <f>IFERROR(VLOOKUP(Tabela3[[#This Row],[Disciplina]],q2016_1[],4,0),"-")</f>
        <v>-</v>
      </c>
      <c r="Q86" t="str">
        <f>IFERROR(VLOOKUP(Tabela3[[#This Row],[Disciplina]],q2015_3[],2,0),"_")</f>
        <v>_</v>
      </c>
      <c r="R86" t="str">
        <f>IFERROR(VLOOKUP(Tabela3[[#This Row],[Disciplina]],q2015_3[],3,0),"_")</f>
        <v>_</v>
      </c>
      <c r="S86" s="4" t="str">
        <f>IFERROR(VLOOKUP(Tabela3[[#This Row],[Disciplina]],q2015_3[],4,0),"_")</f>
        <v>_</v>
      </c>
      <c r="T86" t="str">
        <f>IFERROR(VLOOKUP(Tabela3[[#This Row],[Disciplina]],q2015_2[],2,0),"_")</f>
        <v>_</v>
      </c>
      <c r="U86" t="str">
        <f>IFERROR(VLOOKUP(Tabela3[[#This Row],[Disciplina]],q2015_2[],3,0),"_")</f>
        <v>_</v>
      </c>
      <c r="V86" s="3" t="str">
        <f>IFERROR(VLOOKUP(Tabela3[[#This Row],[Disciplina]],q2015_2[],4,0),"_")</f>
        <v>_</v>
      </c>
      <c r="W86" t="str">
        <f>IFERROR(VLOOKUP(Tabela3[[#This Row],[Disciplina]],q2015_1[],2,0),"_")</f>
        <v>_</v>
      </c>
      <c r="X86" t="str">
        <f>IFERROR(VLOOKUP(Tabela3[[#This Row],[Disciplina]],q2015_1[],3,0),"_")</f>
        <v>_</v>
      </c>
      <c r="Y86" t="str">
        <f>IFERROR(VLOOKUP(Tabela3[[#This Row],[Disciplina]],q2015_1[],4,0),"_")</f>
        <v>_</v>
      </c>
    </row>
    <row r="87" spans="1:25" x14ac:dyDescent="0.25">
      <c r="A87" s="3" t="s">
        <v>201</v>
      </c>
      <c r="B87" t="str">
        <f>IFERROR(VLOOKUP(Tabela3[[#This Row],[Disciplina]],Tabela10[],2,0),"-")</f>
        <v>-</v>
      </c>
      <c r="C87" s="3" t="str">
        <f>IFERROR(VLOOKUP(Tabela3[[#This Row],[Disciplina]],Tabela10[],3,0),"-")</f>
        <v>-</v>
      </c>
      <c r="D87" s="10" t="str">
        <f>IFERROR(VLOOKUP(Tabela3[[#This Row],[Disciplina]],Tabela9[],2,0),"-")</f>
        <v>-</v>
      </c>
      <c r="E87" s="3" t="str">
        <f>IFERROR(VLOOKUP(Tabela3[[#This Row],[Disciplina]],Tabela9[],3,0),"-")</f>
        <v>-</v>
      </c>
      <c r="F87" s="10" t="str">
        <f>IFERROR(VLOOKUP(Tabela3[[#This Row],[Disciplina]],Tabela8[],2,0),"-")</f>
        <v>-</v>
      </c>
      <c r="G87" s="3" t="str">
        <f>IFERROR(VLOOKUP(Tabela3[[#This Row],[Disciplina]],Tabela8[],3,0),"-")</f>
        <v>-</v>
      </c>
      <c r="H87" s="2" t="str">
        <f>IFERROR(VLOOKUP(Tabela3[[#This Row],[Disciplina]],q2016_3[],2,0),"_")</f>
        <v>_</v>
      </c>
      <c r="I87" s="2" t="str">
        <f>IFERROR(VLOOKUP(Tabela3[[#This Row],[Disciplina]],q2016_3[],3,0),"-")</f>
        <v>-</v>
      </c>
      <c r="J87" s="5" t="str">
        <f>IFERROR(VLOOKUP(Tabela3[[#This Row],[Disciplina]],q2016_3[],4,0),"-")</f>
        <v>-</v>
      </c>
      <c r="K87">
        <f>IFERROR(VLOOKUP(Tabela3[[#This Row],[Disciplina]],q2016_2[],2,0),"_")</f>
        <v>2</v>
      </c>
      <c r="L87">
        <f>IFERROR(VLOOKUP(Tabela3[[#This Row],[Disciplina]],q2016_2[],3,0),"-")</f>
        <v>0</v>
      </c>
      <c r="M87" s="4" t="str">
        <f>IFERROR(VLOOKUP(Tabela3[[#This Row],[Disciplina]],q2016_2[],4,0),"-")</f>
        <v>Maria Candida Varone de Morais Capecchi</v>
      </c>
      <c r="N87" t="str">
        <f>IFERROR(VLOOKUP(Tabela3[[#This Row],[Disciplina]],q2016_1[],2,0),"_")</f>
        <v>_</v>
      </c>
      <c r="O87" t="str">
        <f>IFERROR(VLOOKUP(Tabela3[[#This Row],[Disciplina]],q2016_1[],3,0),"-")</f>
        <v>-</v>
      </c>
      <c r="P87" s="4" t="str">
        <f>IFERROR(VLOOKUP(Tabela3[[#This Row],[Disciplina]],q2016_1[],4,0),"-")</f>
        <v>-</v>
      </c>
      <c r="Q87" t="str">
        <f>IFERROR(VLOOKUP(Tabela3[[#This Row],[Disciplina]],q2015_3[],2,0),"_")</f>
        <v>_</v>
      </c>
      <c r="R87" t="str">
        <f>IFERROR(VLOOKUP(Tabela3[[#This Row],[Disciplina]],q2015_3[],3,0),"_")</f>
        <v>_</v>
      </c>
      <c r="S87" s="4" t="str">
        <f>IFERROR(VLOOKUP(Tabela3[[#This Row],[Disciplina]],q2015_3[],4,0),"_")</f>
        <v>_</v>
      </c>
      <c r="T87" t="str">
        <f>IFERROR(VLOOKUP(Tabela3[[#This Row],[Disciplina]],q2015_2[],2,0),"_")</f>
        <v>_</v>
      </c>
      <c r="U87" t="str">
        <f>IFERROR(VLOOKUP(Tabela3[[#This Row],[Disciplina]],q2015_2[],3,0),"_")</f>
        <v>_</v>
      </c>
      <c r="V87" s="3" t="str">
        <f>IFERROR(VLOOKUP(Tabela3[[#This Row],[Disciplina]],q2015_2[],4,0),"_")</f>
        <v>_</v>
      </c>
      <c r="W87" t="str">
        <f>IFERROR(VLOOKUP(Tabela3[[#This Row],[Disciplina]],q2015_1[],2,0),"_")</f>
        <v>_</v>
      </c>
      <c r="X87" t="str">
        <f>IFERROR(VLOOKUP(Tabela3[[#This Row],[Disciplina]],q2015_1[],3,0),"_")</f>
        <v>_</v>
      </c>
      <c r="Y87" t="str">
        <f>IFERROR(VLOOKUP(Tabela3[[#This Row],[Disciplina]],q2015_1[],4,0),"_")</f>
        <v>_</v>
      </c>
    </row>
    <row r="88" spans="1:25" x14ac:dyDescent="0.25">
      <c r="A88" s="3" t="s">
        <v>47</v>
      </c>
      <c r="B88">
        <f>IFERROR(VLOOKUP(Tabela3[[#This Row],[Disciplina]],Tabela10[],2,0),"-")</f>
        <v>0</v>
      </c>
      <c r="C88" s="3" t="str">
        <f>IFERROR(VLOOKUP(Tabela3[[#This Row],[Disciplina]],Tabela10[],3,0),"-")</f>
        <v>Patrícia Fiscarelli</v>
      </c>
      <c r="D88" s="10">
        <f>IFERROR(VLOOKUP(Tabela3[[#This Row],[Disciplina]],Tabela9[],2,0),"-")</f>
        <v>0</v>
      </c>
      <c r="E88" s="3" t="str">
        <f>IFERROR(VLOOKUP(Tabela3[[#This Row],[Disciplina]],Tabela9[],3,0),"-")</f>
        <v>RAFAEL CAVA MORI</v>
      </c>
      <c r="F88" s="10" t="str">
        <f>IFERROR(VLOOKUP(Tabela3[[#This Row],[Disciplina]],Tabela8[],2,0),"-")</f>
        <v>-</v>
      </c>
      <c r="G88" s="3" t="str">
        <f>IFERROR(VLOOKUP(Tabela3[[#This Row],[Disciplina]],Tabela8[],3,0),"-")</f>
        <v>-</v>
      </c>
      <c r="H88">
        <f>IFERROR(VLOOKUP(Tabela3[[#This Row],[Disciplina]],q2016_3[],2,0),"_")</f>
        <v>2</v>
      </c>
      <c r="I88">
        <f>IFERROR(VLOOKUP(Tabela3[[#This Row],[Disciplina]],q2016_3[],3,0),"-")</f>
        <v>0</v>
      </c>
      <c r="J88" s="4" t="str">
        <f>IFERROR(VLOOKUP(Tabela3[[#This Row],[Disciplina]],q2016_3[],4,0),"-")</f>
        <v>Solange Wagner Locatelli</v>
      </c>
      <c r="K88">
        <f>IFERROR(VLOOKUP(Tabela3[[#This Row],[Disciplina]],q2016_2[],2,0),"_")</f>
        <v>2</v>
      </c>
      <c r="L88">
        <f>IFERROR(VLOOKUP(Tabela3[[#This Row],[Disciplina]],q2016_2[],3,0),"-")</f>
        <v>0</v>
      </c>
      <c r="M88" s="4" t="str">
        <f>IFERROR(VLOOKUP(Tabela3[[#This Row],[Disciplina]],q2016_2[],4,0),"-")</f>
        <v>Sergio Henrique Bezerra de Sousa Leal</v>
      </c>
      <c r="N88" t="str">
        <f>IFERROR(VLOOKUP(Tabela3[[#This Row],[Disciplina]],q2016_1[],2,0),"_")</f>
        <v>_</v>
      </c>
      <c r="O88" t="str">
        <f>IFERROR(VLOOKUP(Tabela3[[#This Row],[Disciplina]],q2016_1[],3,0),"-")</f>
        <v>-</v>
      </c>
      <c r="P88" s="4" t="str">
        <f>IFERROR(VLOOKUP(Tabela3[[#This Row],[Disciplina]],q2016_1[],4,0),"-")</f>
        <v>-</v>
      </c>
      <c r="Q88">
        <f>IFERROR(VLOOKUP(Tabela3[[#This Row],[Disciplina]],q2015_3[],2,0),"_")</f>
        <v>2</v>
      </c>
      <c r="R88">
        <f>IFERROR(VLOOKUP(Tabela3[[#This Row],[Disciplina]],q2015_3[],3,0),"_")</f>
        <v>0</v>
      </c>
      <c r="S88" s="4" t="str">
        <f>IFERROR(VLOOKUP(Tabela3[[#This Row],[Disciplina]],q2015_3[],4,0),"_")</f>
        <v>Paulo de Avila Junior</v>
      </c>
      <c r="T88" t="str">
        <f>IFERROR(VLOOKUP(Tabela3[[#This Row],[Disciplina]],q2015_2[],2,0),"_")</f>
        <v>_</v>
      </c>
      <c r="U88" t="str">
        <f>IFERROR(VLOOKUP(Tabela3[[#This Row],[Disciplina]],q2015_2[],3,0),"_")</f>
        <v>_</v>
      </c>
      <c r="V88" s="3" t="str">
        <f>IFERROR(VLOOKUP(Tabela3[[#This Row],[Disciplina]],q2015_2[],4,0),"_")</f>
        <v>_</v>
      </c>
      <c r="W88" t="str">
        <f>IFERROR(VLOOKUP(Tabela3[[#This Row],[Disciplina]],q2015_1[],2,0),"_")</f>
        <v>_</v>
      </c>
      <c r="X88" t="str">
        <f>IFERROR(VLOOKUP(Tabela3[[#This Row],[Disciplina]],q2015_1[],3,0),"_")</f>
        <v>_</v>
      </c>
      <c r="Y88" t="str">
        <f>IFERROR(VLOOKUP(Tabela3[[#This Row],[Disciplina]],q2015_1[],4,0),"_")</f>
        <v>_</v>
      </c>
    </row>
    <row r="89" spans="1:25" x14ac:dyDescent="0.25">
      <c r="A89" s="3" t="s">
        <v>361</v>
      </c>
      <c r="B89" t="str">
        <f>IFERROR(VLOOKUP(Tabela3[[#This Row],[Disciplina]],Tabela10[],2,0),"-")</f>
        <v>-</v>
      </c>
      <c r="C89" s="3" t="str">
        <f>IFERROR(VLOOKUP(Tabela3[[#This Row],[Disciplina]],Tabela10[],3,0),"-")</f>
        <v>-</v>
      </c>
      <c r="D89" s="10" t="str">
        <f>IFERROR(VLOOKUP(Tabela3[[#This Row],[Disciplina]],Tabela9[],2,0),"-")</f>
        <v>-</v>
      </c>
      <c r="E89" s="3" t="str">
        <f>IFERROR(VLOOKUP(Tabela3[[#This Row],[Disciplina]],Tabela9[],3,0),"-")</f>
        <v>-</v>
      </c>
      <c r="F89" s="10" t="str">
        <f>IFERROR(VLOOKUP(Tabela3[[#This Row],[Disciplina]],Tabela8[],2,0),"-")</f>
        <v>-</v>
      </c>
      <c r="G89" s="3" t="str">
        <f>IFERROR(VLOOKUP(Tabela3[[#This Row],[Disciplina]],Tabela8[],3,0),"-")</f>
        <v>-</v>
      </c>
      <c r="H89" s="2" t="str">
        <f>IFERROR(VLOOKUP(Tabela3[[#This Row],[Disciplina]],q2016_3[],2,0),"_")</f>
        <v>_</v>
      </c>
      <c r="I89" s="2" t="str">
        <f>IFERROR(VLOOKUP(Tabela3[[#This Row],[Disciplina]],q2016_3[],3,0),"-")</f>
        <v>-</v>
      </c>
      <c r="J89" s="5" t="str">
        <f>IFERROR(VLOOKUP(Tabela3[[#This Row],[Disciplina]],q2016_3[],4,0),"-")</f>
        <v>-</v>
      </c>
      <c r="K89" s="2" t="str">
        <f>IFERROR(VLOOKUP(Tabela3[[#This Row],[Disciplina]],q2016_2[],2,0),"_")</f>
        <v>_</v>
      </c>
      <c r="L89" s="2" t="str">
        <f>IFERROR(VLOOKUP(Tabela3[[#This Row],[Disciplina]],q2016_2[],3,0),"-")</f>
        <v>-</v>
      </c>
      <c r="M89" s="5" t="str">
        <f>IFERROR(VLOOKUP(Tabela3[[#This Row],[Disciplina]],q2016_2[],4,0),"-")</f>
        <v>-</v>
      </c>
      <c r="N89">
        <f>IFERROR(VLOOKUP(Tabela3[[#This Row],[Disciplina]],q2016_1[],2,0),"_")</f>
        <v>2</v>
      </c>
      <c r="O89">
        <f>IFERROR(VLOOKUP(Tabela3[[#This Row],[Disciplina]],q2016_1[],3,0),"-")</f>
        <v>0</v>
      </c>
      <c r="P89" s="4" t="str">
        <f>IFERROR(VLOOKUP(Tabela3[[#This Row],[Disciplina]],q2016_1[],4,0),"-")</f>
        <v>Fernando Luiz Cássio da Silva</v>
      </c>
      <c r="Q89" t="str">
        <f>IFERROR(VLOOKUP(Tabela3[[#This Row],[Disciplina]],q2015_3[],2,0),"_")</f>
        <v>_</v>
      </c>
      <c r="R89" t="str">
        <f>IFERROR(VLOOKUP(Tabela3[[#This Row],[Disciplina]],q2015_3[],3,0),"_")</f>
        <v>_</v>
      </c>
      <c r="S89" s="4" t="str">
        <f>IFERROR(VLOOKUP(Tabela3[[#This Row],[Disciplina]],q2015_3[],4,0),"_")</f>
        <v>_</v>
      </c>
      <c r="T89" t="str">
        <f>IFERROR(VLOOKUP(Tabela3[[#This Row],[Disciplina]],q2015_2[],2,0),"_")</f>
        <v>_</v>
      </c>
      <c r="U89" t="str">
        <f>IFERROR(VLOOKUP(Tabela3[[#This Row],[Disciplina]],q2015_2[],3,0),"_")</f>
        <v>_</v>
      </c>
      <c r="V89" s="3" t="str">
        <f>IFERROR(VLOOKUP(Tabela3[[#This Row],[Disciplina]],q2015_2[],4,0),"_")</f>
        <v>_</v>
      </c>
      <c r="W89" t="str">
        <f>IFERROR(VLOOKUP(Tabela3[[#This Row],[Disciplina]],q2015_1[],2,0),"_")</f>
        <v>_</v>
      </c>
      <c r="X89" t="str">
        <f>IFERROR(VLOOKUP(Tabela3[[#This Row],[Disciplina]],q2015_1[],3,0),"_")</f>
        <v>_</v>
      </c>
      <c r="Y89" t="str">
        <f>IFERROR(VLOOKUP(Tabela3[[#This Row],[Disciplina]],q2015_1[],4,0),"_")</f>
        <v>_</v>
      </c>
    </row>
    <row r="90" spans="1:25" x14ac:dyDescent="0.25">
      <c r="A90" s="3" t="s">
        <v>48</v>
      </c>
      <c r="B90">
        <f>IFERROR(VLOOKUP(Tabela3[[#This Row],[Disciplina]],Tabela10[],2,0),"-")</f>
        <v>0</v>
      </c>
      <c r="C90" s="3" t="str">
        <f>IFERROR(VLOOKUP(Tabela3[[#This Row],[Disciplina]],Tabela10[],3,0),"-")</f>
        <v>Patrícia Fiscarelli</v>
      </c>
      <c r="D90" s="10" t="str">
        <f>IFERROR(VLOOKUP(Tabela3[[#This Row],[Disciplina]],Tabela9[],2,0),"-")</f>
        <v>-</v>
      </c>
      <c r="E90" s="3" t="str">
        <f>IFERROR(VLOOKUP(Tabela3[[#This Row],[Disciplina]],Tabela9[],3,0),"-")</f>
        <v>-</v>
      </c>
      <c r="F90" s="10">
        <f>IFERROR(VLOOKUP(Tabela3[[#This Row],[Disciplina]],Tabela8[],2,0),"-")</f>
        <v>0</v>
      </c>
      <c r="G90" s="3" t="str">
        <f>IFERROR(VLOOKUP(Tabela3[[#This Row],[Disciplina]],Tabela8[],3,0),"-")</f>
        <v>Solange Locatelli</v>
      </c>
      <c r="H90">
        <f>IFERROR(VLOOKUP(Tabela3[[#This Row],[Disciplina]],q2016_3[],2,0),"_")</f>
        <v>2</v>
      </c>
      <c r="I90">
        <f>IFERROR(VLOOKUP(Tabela3[[#This Row],[Disciplina]],q2016_3[],3,0),"-")</f>
        <v>0</v>
      </c>
      <c r="J90" s="4" t="str">
        <f>IFERROR(VLOOKUP(Tabela3[[#This Row],[Disciplina]],q2016_3[],4,0),"-")</f>
        <v>Solange Wagner Locatelli</v>
      </c>
      <c r="K90" t="str">
        <f>IFERROR(VLOOKUP(Tabela3[[#This Row],[Disciplina]],q2016_2[],2,0),"_")</f>
        <v>_</v>
      </c>
      <c r="L90" t="str">
        <f>IFERROR(VLOOKUP(Tabela3[[#This Row],[Disciplina]],q2016_2[],3,0),"-")</f>
        <v>-</v>
      </c>
      <c r="M90" s="4" t="str">
        <f>IFERROR(VLOOKUP(Tabela3[[#This Row],[Disciplina]],q2016_2[],4,0),"-")</f>
        <v>-</v>
      </c>
      <c r="N90" t="str">
        <f>IFERROR(VLOOKUP(Tabela3[[#This Row],[Disciplina]],q2016_1[],2,0),"_")</f>
        <v>_</v>
      </c>
      <c r="O90" t="str">
        <f>IFERROR(VLOOKUP(Tabela3[[#This Row],[Disciplina]],q2016_1[],3,0),"-")</f>
        <v>-</v>
      </c>
      <c r="P90" s="4" t="str">
        <f>IFERROR(VLOOKUP(Tabela3[[#This Row],[Disciplina]],q2016_1[],4,0),"-")</f>
        <v>-</v>
      </c>
      <c r="Q90">
        <f>IFERROR(VLOOKUP(Tabela3[[#This Row],[Disciplina]],q2015_3[],2,0),"_")</f>
        <v>2</v>
      </c>
      <c r="R90">
        <f>IFERROR(VLOOKUP(Tabela3[[#This Row],[Disciplina]],q2015_3[],3,0),"_")</f>
        <v>0</v>
      </c>
      <c r="S90" s="4" t="str">
        <f>IFERROR(VLOOKUP(Tabela3[[#This Row],[Disciplina]],q2015_3[],4,0),"_")</f>
        <v>Rafael Cava Mori</v>
      </c>
      <c r="T90" t="str">
        <f>IFERROR(VLOOKUP(Tabela3[[#This Row],[Disciplina]],q2015_2[],2,0),"_")</f>
        <v>_</v>
      </c>
      <c r="U90" t="str">
        <f>IFERROR(VLOOKUP(Tabela3[[#This Row],[Disciplina]],q2015_2[],3,0),"_")</f>
        <v>_</v>
      </c>
      <c r="V90" s="3" t="str">
        <f>IFERROR(VLOOKUP(Tabela3[[#This Row],[Disciplina]],q2015_2[],4,0),"_")</f>
        <v>_</v>
      </c>
      <c r="W90" t="str">
        <f>IFERROR(VLOOKUP(Tabela3[[#This Row],[Disciplina]],q2015_1[],2,0),"_")</f>
        <v>_</v>
      </c>
      <c r="X90" t="str">
        <f>IFERROR(VLOOKUP(Tabela3[[#This Row],[Disciplina]],q2015_1[],3,0),"_")</f>
        <v>_</v>
      </c>
      <c r="Y90" t="str">
        <f>IFERROR(VLOOKUP(Tabela3[[#This Row],[Disciplina]],q2015_1[],4,0),"_")</f>
        <v>_</v>
      </c>
    </row>
    <row r="91" spans="1:25" x14ac:dyDescent="0.25">
      <c r="A91" s="3" t="s">
        <v>362</v>
      </c>
      <c r="B91" t="str">
        <f>IFERROR(VLOOKUP(Tabela3[[#This Row],[Disciplina]],Tabela10[],2,0),"-")</f>
        <v>-</v>
      </c>
      <c r="C91" s="3" t="str">
        <f>IFERROR(VLOOKUP(Tabela3[[#This Row],[Disciplina]],Tabela10[],3,0),"-")</f>
        <v>-</v>
      </c>
      <c r="D91" s="10" t="str">
        <f>IFERROR(VLOOKUP(Tabela3[[#This Row],[Disciplina]],Tabela9[],2,0),"-")</f>
        <v>-</v>
      </c>
      <c r="E91" s="3" t="str">
        <f>IFERROR(VLOOKUP(Tabela3[[#This Row],[Disciplina]],Tabela9[],3,0),"-")</f>
        <v>-</v>
      </c>
      <c r="F91" s="10" t="str">
        <f>IFERROR(VLOOKUP(Tabela3[[#This Row],[Disciplina]],Tabela8[],2,0),"-")</f>
        <v>-</v>
      </c>
      <c r="G91" s="3" t="str">
        <f>IFERROR(VLOOKUP(Tabela3[[#This Row],[Disciplina]],Tabela8[],3,0),"-")</f>
        <v>-</v>
      </c>
      <c r="H91" s="2" t="str">
        <f>IFERROR(VLOOKUP(Tabela3[[#This Row],[Disciplina]],q2016_3[],2,0),"_")</f>
        <v>_</v>
      </c>
      <c r="I91" s="2" t="str">
        <f>IFERROR(VLOOKUP(Tabela3[[#This Row],[Disciplina]],q2016_3[],3,0),"-")</f>
        <v>-</v>
      </c>
      <c r="J91" s="5" t="str">
        <f>IFERROR(VLOOKUP(Tabela3[[#This Row],[Disciplina]],q2016_3[],4,0),"-")</f>
        <v>-</v>
      </c>
      <c r="K91" s="2" t="str">
        <f>IFERROR(VLOOKUP(Tabela3[[#This Row],[Disciplina]],q2016_2[],2,0),"_")</f>
        <v>_</v>
      </c>
      <c r="L91" s="2" t="str">
        <f>IFERROR(VLOOKUP(Tabela3[[#This Row],[Disciplina]],q2016_2[],3,0),"-")</f>
        <v>-</v>
      </c>
      <c r="M91" s="5" t="str">
        <f>IFERROR(VLOOKUP(Tabela3[[#This Row],[Disciplina]],q2016_2[],4,0),"-")</f>
        <v>-</v>
      </c>
      <c r="N91">
        <f>IFERROR(VLOOKUP(Tabela3[[#This Row],[Disciplina]],q2016_1[],2,0),"_")</f>
        <v>2</v>
      </c>
      <c r="O91">
        <f>IFERROR(VLOOKUP(Tabela3[[#This Row],[Disciplina]],q2016_1[],3,0),"-")</f>
        <v>0</v>
      </c>
      <c r="P91" s="4" t="str">
        <f>IFERROR(VLOOKUP(Tabela3[[#This Row],[Disciplina]],q2016_1[],4,0),"-")</f>
        <v>Fernando Luiz Cássio da Silva</v>
      </c>
      <c r="Q91" t="str">
        <f>IFERROR(VLOOKUP(Tabela3[[#This Row],[Disciplina]],q2015_3[],2,0),"_")</f>
        <v>_</v>
      </c>
      <c r="R91" t="str">
        <f>IFERROR(VLOOKUP(Tabela3[[#This Row],[Disciplina]],q2015_3[],3,0),"_")</f>
        <v>_</v>
      </c>
      <c r="S91" s="4" t="str">
        <f>IFERROR(VLOOKUP(Tabela3[[#This Row],[Disciplina]],q2015_3[],4,0),"_")</f>
        <v>_</v>
      </c>
      <c r="T91" t="str">
        <f>IFERROR(VLOOKUP(Tabela3[[#This Row],[Disciplina]],q2015_2[],2,0),"_")</f>
        <v>_</v>
      </c>
      <c r="U91" t="str">
        <f>IFERROR(VLOOKUP(Tabela3[[#This Row],[Disciplina]],q2015_2[],3,0),"_")</f>
        <v>_</v>
      </c>
      <c r="V91" s="3" t="str">
        <f>IFERROR(VLOOKUP(Tabela3[[#This Row],[Disciplina]],q2015_2[],4,0),"_")</f>
        <v>_</v>
      </c>
      <c r="W91" t="str">
        <f>IFERROR(VLOOKUP(Tabela3[[#This Row],[Disciplina]],q2015_1[],2,0),"_")</f>
        <v>_</v>
      </c>
      <c r="X91" t="str">
        <f>IFERROR(VLOOKUP(Tabela3[[#This Row],[Disciplina]],q2015_1[],3,0),"_")</f>
        <v>_</v>
      </c>
      <c r="Y91" t="str">
        <f>IFERROR(VLOOKUP(Tabela3[[#This Row],[Disciplina]],q2015_1[],4,0),"_")</f>
        <v>_</v>
      </c>
    </row>
    <row r="92" spans="1:25" x14ac:dyDescent="0.25">
      <c r="A92" s="3" t="s">
        <v>592</v>
      </c>
      <c r="B92" t="str">
        <f>IFERROR(VLOOKUP(Tabela3[[#This Row],[Disciplina]],Tabela10[],2,0),"-")</f>
        <v>-</v>
      </c>
      <c r="C92" s="3" t="str">
        <f>IFERROR(VLOOKUP(Tabela3[[#This Row],[Disciplina]],Tabela10[],3,0),"-")</f>
        <v>-</v>
      </c>
      <c r="D92">
        <f>IFERROR(VLOOKUP(Tabela3[[#This Row],[Disciplina]],Tabela9[],2,0),"-")</f>
        <v>0</v>
      </c>
      <c r="E92" s="7" t="str">
        <f>IFERROR(VLOOKUP(Tabela3[[#This Row],[Disciplina]],Tabela9[],3,0),"-")</f>
        <v>RAFAEL CAVA MORI</v>
      </c>
      <c r="F92" s="2">
        <f>IFERROR(VLOOKUP(Tabela3[[#This Row],[Disciplina]],Tabela8[],2,0),"-")</f>
        <v>0</v>
      </c>
      <c r="G92" s="7" t="str">
        <f>IFERROR(VLOOKUP(Tabela3[[#This Row],[Disciplina]],Tabela8[],3,0),"-")</f>
        <v>Solange Locatelli</v>
      </c>
      <c r="H92" s="2" t="str">
        <f>IFERROR(VLOOKUP(Tabela3[[#This Row],[Disciplina]],q2016_3[],2,0),"_")</f>
        <v>_</v>
      </c>
      <c r="I92" s="2" t="str">
        <f>IFERROR(VLOOKUP(Tabela3[[#This Row],[Disciplina]],q2016_3[],3,0),"-")</f>
        <v>-</v>
      </c>
      <c r="J92" s="5" t="str">
        <f>IFERROR(VLOOKUP(Tabela3[[#This Row],[Disciplina]],q2016_3[],4,0),"-")</f>
        <v>-</v>
      </c>
      <c r="K92" s="2" t="str">
        <f>IFERROR(VLOOKUP(Tabela3[[#This Row],[Disciplina]],q2016_2[],2,0),"_")</f>
        <v>_</v>
      </c>
      <c r="L92" s="2" t="str">
        <f>IFERROR(VLOOKUP(Tabela3[[#This Row],[Disciplina]],q2016_2[],3,0),"-")</f>
        <v>-</v>
      </c>
      <c r="M92" s="5" t="str">
        <f>IFERROR(VLOOKUP(Tabela3[[#This Row],[Disciplina]],q2016_2[],4,0),"-")</f>
        <v>-</v>
      </c>
      <c r="N92" s="8" t="str">
        <f>IFERROR(VLOOKUP(Tabela3[[#This Row],[Disciplina]],q2016_1[],2,0),"_")</f>
        <v>_</v>
      </c>
      <c r="O92" s="2" t="str">
        <f>IFERROR(VLOOKUP(Tabela3[[#This Row],[Disciplina]],q2016_1[],3,0),"-")</f>
        <v>-</v>
      </c>
      <c r="P92" s="5" t="str">
        <f>IFERROR(VLOOKUP(Tabela3[[#This Row],[Disciplina]],q2016_1[],4,0),"-")</f>
        <v>-</v>
      </c>
      <c r="Q92" s="2" t="str">
        <f>IFERROR(VLOOKUP(Tabela3[[#This Row],[Disciplina]],q2015_3[],2,0),"_")</f>
        <v>_</v>
      </c>
      <c r="R92" s="2" t="str">
        <f>IFERROR(VLOOKUP(Tabela3[[#This Row],[Disciplina]],q2015_3[],3,0),"_")</f>
        <v>_</v>
      </c>
      <c r="S92" s="5" t="str">
        <f>IFERROR(VLOOKUP(Tabela3[[#This Row],[Disciplina]],q2015_3[],4,0),"_")</f>
        <v>_</v>
      </c>
      <c r="T92" s="8" t="str">
        <f>IFERROR(VLOOKUP(Tabela3[[#This Row],[Disciplina]],q2015_2[],2,0),"_")</f>
        <v>_</v>
      </c>
      <c r="U92" s="2" t="str">
        <f>IFERROR(VLOOKUP(Tabela3[[#This Row],[Disciplina]],q2015_2[],3,0),"_")</f>
        <v>_</v>
      </c>
      <c r="V92" s="7" t="str">
        <f>IFERROR(VLOOKUP(Tabela3[[#This Row],[Disciplina]],q2015_2[],4,0),"_")</f>
        <v>_</v>
      </c>
      <c r="W92" s="2" t="str">
        <f>IFERROR(VLOOKUP(Tabela3[[#This Row],[Disciplina]],q2015_1[],2,0),"_")</f>
        <v>_</v>
      </c>
      <c r="X92" s="2" t="str">
        <f>IFERROR(VLOOKUP(Tabela3[[#This Row],[Disciplina]],q2015_1[],3,0),"_")</f>
        <v>_</v>
      </c>
      <c r="Y92" s="2" t="str">
        <f>IFERROR(VLOOKUP(Tabela3[[#This Row],[Disciplina]],q2015_1[],4,0),"_")</f>
        <v>_</v>
      </c>
    </row>
    <row r="93" spans="1:25" x14ac:dyDescent="0.25">
      <c r="A93" s="3" t="s">
        <v>202</v>
      </c>
      <c r="B93" t="str">
        <f>IFERROR(VLOOKUP(Tabela3[[#This Row],[Disciplina]],Tabela10[],2,0),"-")</f>
        <v>-</v>
      </c>
      <c r="C93" s="3" t="str">
        <f>IFERROR(VLOOKUP(Tabela3[[#This Row],[Disciplina]],Tabela10[],3,0),"-")</f>
        <v>-</v>
      </c>
      <c r="D93" s="10" t="str">
        <f>IFERROR(VLOOKUP(Tabela3[[#This Row],[Disciplina]],Tabela9[],2,0),"-")</f>
        <v>-</v>
      </c>
      <c r="E93" s="3" t="str">
        <f>IFERROR(VLOOKUP(Tabela3[[#This Row],[Disciplina]],Tabela9[],3,0),"-")</f>
        <v>-</v>
      </c>
      <c r="F93" s="10" t="str">
        <f>IFERROR(VLOOKUP(Tabela3[[#This Row],[Disciplina]],Tabela8[],2,0),"-")</f>
        <v>-</v>
      </c>
      <c r="G93" s="3" t="str">
        <f>IFERROR(VLOOKUP(Tabela3[[#This Row],[Disciplina]],Tabela8[],3,0),"-")</f>
        <v>-</v>
      </c>
      <c r="H93" s="2" t="str">
        <f>IFERROR(VLOOKUP(Tabela3[[#This Row],[Disciplina]],q2016_3[],2,0),"_")</f>
        <v>_</v>
      </c>
      <c r="I93" s="2" t="str">
        <f>IFERROR(VLOOKUP(Tabela3[[#This Row],[Disciplina]],q2016_3[],3,0),"-")</f>
        <v>-</v>
      </c>
      <c r="J93" s="5" t="str">
        <f>IFERROR(VLOOKUP(Tabela3[[#This Row],[Disciplina]],q2016_3[],4,0),"-")</f>
        <v>-</v>
      </c>
      <c r="K93">
        <f>IFERROR(VLOOKUP(Tabela3[[#This Row],[Disciplina]],q2016_2[],2,0),"_")</f>
        <v>2</v>
      </c>
      <c r="L93">
        <f>IFERROR(VLOOKUP(Tabela3[[#This Row],[Disciplina]],q2016_2[],3,0),"-")</f>
        <v>0</v>
      </c>
      <c r="M93" s="4" t="str">
        <f>IFERROR(VLOOKUP(Tabela3[[#This Row],[Disciplina]],q2016_2[],4,0),"-")</f>
        <v>Solange Wagner Locatelli</v>
      </c>
      <c r="N93" t="str">
        <f>IFERROR(VLOOKUP(Tabela3[[#This Row],[Disciplina]],q2016_1[],2,0),"_")</f>
        <v>_</v>
      </c>
      <c r="O93" t="str">
        <f>IFERROR(VLOOKUP(Tabela3[[#This Row],[Disciplina]],q2016_1[],3,0),"-")</f>
        <v>-</v>
      </c>
      <c r="P93" s="4" t="str">
        <f>IFERROR(VLOOKUP(Tabela3[[#This Row],[Disciplina]],q2016_1[],4,0),"-")</f>
        <v>-</v>
      </c>
      <c r="Q93" t="str">
        <f>IFERROR(VLOOKUP(Tabela3[[#This Row],[Disciplina]],q2015_3[],2,0),"_")</f>
        <v>_</v>
      </c>
      <c r="R93" t="str">
        <f>IFERROR(VLOOKUP(Tabela3[[#This Row],[Disciplina]],q2015_3[],3,0),"_")</f>
        <v>_</v>
      </c>
      <c r="S93" s="4" t="str">
        <f>IFERROR(VLOOKUP(Tabela3[[#This Row],[Disciplina]],q2015_3[],4,0),"_")</f>
        <v>_</v>
      </c>
      <c r="T93" t="str">
        <f>IFERROR(VLOOKUP(Tabela3[[#This Row],[Disciplina]],q2015_2[],2,0),"_")</f>
        <v>_</v>
      </c>
      <c r="U93" t="str">
        <f>IFERROR(VLOOKUP(Tabela3[[#This Row],[Disciplina]],q2015_2[],3,0),"_")</f>
        <v>_</v>
      </c>
      <c r="V93" s="3" t="str">
        <f>IFERROR(VLOOKUP(Tabela3[[#This Row],[Disciplina]],q2015_2[],4,0),"_")</f>
        <v>_</v>
      </c>
      <c r="W93" t="str">
        <f>IFERROR(VLOOKUP(Tabela3[[#This Row],[Disciplina]],q2015_1[],2,0),"_")</f>
        <v>_</v>
      </c>
      <c r="X93" t="str">
        <f>IFERROR(VLOOKUP(Tabela3[[#This Row],[Disciplina]],q2015_1[],3,0),"_")</f>
        <v>_</v>
      </c>
      <c r="Y93" t="str">
        <f>IFERROR(VLOOKUP(Tabela3[[#This Row],[Disciplina]],q2015_1[],4,0),"_")</f>
        <v>_</v>
      </c>
    </row>
    <row r="94" spans="1:25" x14ac:dyDescent="0.25">
      <c r="A94" s="3" t="s">
        <v>353</v>
      </c>
      <c r="B94">
        <f>IFERROR(VLOOKUP(Tabela3[[#This Row],[Disciplina]],Tabela10[],2,0),"-")</f>
        <v>0</v>
      </c>
      <c r="C94" s="3" t="str">
        <f>IFERROR(VLOOKUP(Tabela3[[#This Row],[Disciplina]],Tabela10[],3,0),"-")</f>
        <v>Adriana Pugliese</v>
      </c>
      <c r="D94" s="10">
        <f>IFERROR(VLOOKUP(Tabela3[[#This Row],[Disciplina]],Tabela9[],2,0),"-")</f>
        <v>0</v>
      </c>
      <c r="E94" s="3" t="str">
        <f>IFERROR(VLOOKUP(Tabela3[[#This Row],[Disciplina]],Tabela9[],3,0),"-")</f>
        <v>MARIA INÊS RIBAS RODRIGUES</v>
      </c>
      <c r="F94" s="10" t="str">
        <f>IFERROR(VLOOKUP(Tabela3[[#This Row],[Disciplina]],Tabela8[],2,0),"-")</f>
        <v>-</v>
      </c>
      <c r="G94" s="3" t="str">
        <f>IFERROR(VLOOKUP(Tabela3[[#This Row],[Disciplina]],Tabela8[],3,0),"-")</f>
        <v>-</v>
      </c>
      <c r="H94" s="2" t="str">
        <f>IFERROR(VLOOKUP(Tabela3[[#This Row],[Disciplina]],q2016_3[],2,0),"_")</f>
        <v>_</v>
      </c>
      <c r="I94" s="2" t="str">
        <f>IFERROR(VLOOKUP(Tabela3[[#This Row],[Disciplina]],q2016_3[],3,0),"-")</f>
        <v>-</v>
      </c>
      <c r="J94" s="5" t="str">
        <f>IFERROR(VLOOKUP(Tabela3[[#This Row],[Disciplina]],q2016_3[],4,0),"-")</f>
        <v>-</v>
      </c>
      <c r="K94" s="2" t="str">
        <f>IFERROR(VLOOKUP(Tabela3[[#This Row],[Disciplina]],q2016_2[],2,0),"_")</f>
        <v>_</v>
      </c>
      <c r="L94" s="2" t="str">
        <f>IFERROR(VLOOKUP(Tabela3[[#This Row],[Disciplina]],q2016_2[],3,0),"-")</f>
        <v>-</v>
      </c>
      <c r="M94" s="5" t="str">
        <f>IFERROR(VLOOKUP(Tabela3[[#This Row],[Disciplina]],q2016_2[],4,0),"-")</f>
        <v>-</v>
      </c>
      <c r="N94">
        <f>IFERROR(VLOOKUP(Tabela3[[#This Row],[Disciplina]],q2016_1[],2,0),"_")</f>
        <v>4</v>
      </c>
      <c r="O94">
        <f>IFERROR(VLOOKUP(Tabela3[[#This Row],[Disciplina]],q2016_1[],3,0),"-")</f>
        <v>0</v>
      </c>
      <c r="P94" s="4" t="str">
        <f>IFERROR(VLOOKUP(Tabela3[[#This Row],[Disciplina]],q2016_1[],4,0),"-")</f>
        <v>Maísa Helena Altarugio</v>
      </c>
      <c r="Q94">
        <f>IFERROR(VLOOKUP(Tabela3[[#This Row],[Disciplina]],q2015_3[],2,0),"_")</f>
        <v>1</v>
      </c>
      <c r="R94">
        <f>IFERROR(VLOOKUP(Tabela3[[#This Row],[Disciplina]],q2015_3[],3,0),"_")</f>
        <v>0</v>
      </c>
      <c r="S94" s="4" t="str">
        <f>IFERROR(VLOOKUP(Tabela3[[#This Row],[Disciplina]],q2015_3[],4,0),"_")</f>
        <v>João Rodrigo Santos da Silva</v>
      </c>
      <c r="T94" t="str">
        <f>IFERROR(VLOOKUP(Tabela3[[#This Row],[Disciplina]],q2015_2[],2,0),"_")</f>
        <v>_</v>
      </c>
      <c r="U94" t="str">
        <f>IFERROR(VLOOKUP(Tabela3[[#This Row],[Disciplina]],q2015_2[],3,0),"_")</f>
        <v>_</v>
      </c>
      <c r="V94" s="3" t="str">
        <f>IFERROR(VLOOKUP(Tabela3[[#This Row],[Disciplina]],q2015_2[],4,0),"_")</f>
        <v>_</v>
      </c>
      <c r="W94" t="str">
        <f>IFERROR(VLOOKUP(Tabela3[[#This Row],[Disciplina]],q2015_1[],2,0),"_")</f>
        <v>_</v>
      </c>
      <c r="X94" t="str">
        <f>IFERROR(VLOOKUP(Tabela3[[#This Row],[Disciplina]],q2015_1[],3,0),"_")</f>
        <v>_</v>
      </c>
      <c r="Y94" t="str">
        <f>IFERROR(VLOOKUP(Tabela3[[#This Row],[Disciplina]],q2015_1[],4,0),"_")</f>
        <v>_</v>
      </c>
    </row>
    <row r="95" spans="1:25" x14ac:dyDescent="0.25">
      <c r="A95" s="3" t="s">
        <v>203</v>
      </c>
      <c r="B95" t="str">
        <f>IFERROR(VLOOKUP(Tabela3[[#This Row],[Disciplina]],Tabela10[],2,0),"-")</f>
        <v>-</v>
      </c>
      <c r="C95" s="3" t="str">
        <f>IFERROR(VLOOKUP(Tabela3[[#This Row],[Disciplina]],Tabela10[],3,0),"-")</f>
        <v>-</v>
      </c>
      <c r="D95" s="10" t="str">
        <f>IFERROR(VLOOKUP(Tabela3[[#This Row],[Disciplina]],Tabela9[],2,0),"-")</f>
        <v>-</v>
      </c>
      <c r="E95" s="3" t="str">
        <f>IFERROR(VLOOKUP(Tabela3[[#This Row],[Disciplina]],Tabela9[],3,0),"-")</f>
        <v>-</v>
      </c>
      <c r="F95" s="10" t="str">
        <f>IFERROR(VLOOKUP(Tabela3[[#This Row],[Disciplina]],Tabela8[],2,0),"-")</f>
        <v>-</v>
      </c>
      <c r="G95" s="3" t="str">
        <f>IFERROR(VLOOKUP(Tabela3[[#This Row],[Disciplina]],Tabela8[],3,0),"-")</f>
        <v>-</v>
      </c>
      <c r="H95" s="2" t="str">
        <f>IFERROR(VLOOKUP(Tabela3[[#This Row],[Disciplina]],q2016_3[],2,0),"_")</f>
        <v>_</v>
      </c>
      <c r="I95" s="2" t="str">
        <f>IFERROR(VLOOKUP(Tabela3[[#This Row],[Disciplina]],q2016_3[],3,0),"-")</f>
        <v>-</v>
      </c>
      <c r="J95" s="5" t="str">
        <f>IFERROR(VLOOKUP(Tabela3[[#This Row],[Disciplina]],q2016_3[],4,0),"-")</f>
        <v>-</v>
      </c>
      <c r="K95">
        <f>IFERROR(VLOOKUP(Tabela3[[#This Row],[Disciplina]],q2016_2[],2,0),"_")</f>
        <v>4</v>
      </c>
      <c r="L95">
        <f>IFERROR(VLOOKUP(Tabela3[[#This Row],[Disciplina]],q2016_2[],3,0),"-")</f>
        <v>0</v>
      </c>
      <c r="M95" s="4" t="str">
        <f>IFERROR(VLOOKUP(Tabela3[[#This Row],[Disciplina]],q2016_2[],4,0),"-")</f>
        <v>João Rodrigo Santos da Silva</v>
      </c>
      <c r="N95" t="str">
        <f>IFERROR(VLOOKUP(Tabela3[[#This Row],[Disciplina]],q2016_1[],2,0),"_")</f>
        <v>_</v>
      </c>
      <c r="O95" t="str">
        <f>IFERROR(VLOOKUP(Tabela3[[#This Row],[Disciplina]],q2016_1[],3,0),"-")</f>
        <v>-</v>
      </c>
      <c r="P95" s="4" t="str">
        <f>IFERROR(VLOOKUP(Tabela3[[#This Row],[Disciplina]],q2016_1[],4,0),"-")</f>
        <v>-</v>
      </c>
      <c r="Q95" t="str">
        <f>IFERROR(VLOOKUP(Tabela3[[#This Row],[Disciplina]],q2015_3[],2,0),"_")</f>
        <v>_</v>
      </c>
      <c r="R95" t="str">
        <f>IFERROR(VLOOKUP(Tabela3[[#This Row],[Disciplina]],q2015_3[],3,0),"_")</f>
        <v>_</v>
      </c>
      <c r="S95" s="4" t="str">
        <f>IFERROR(VLOOKUP(Tabela3[[#This Row],[Disciplina]],q2015_3[],4,0),"_")</f>
        <v>_</v>
      </c>
      <c r="T95" t="str">
        <f>IFERROR(VLOOKUP(Tabela3[[#This Row],[Disciplina]],q2015_2[],2,0),"_")</f>
        <v>_</v>
      </c>
      <c r="U95" t="str">
        <f>IFERROR(VLOOKUP(Tabela3[[#This Row],[Disciplina]],q2015_2[],3,0),"_")</f>
        <v>_</v>
      </c>
      <c r="V95" s="3" t="str">
        <f>IFERROR(VLOOKUP(Tabela3[[#This Row],[Disciplina]],q2015_2[],4,0),"_")</f>
        <v>_</v>
      </c>
      <c r="W95" t="str">
        <f>IFERROR(VLOOKUP(Tabela3[[#This Row],[Disciplina]],q2015_1[],2,0),"_")</f>
        <v>_</v>
      </c>
      <c r="X95" t="str">
        <f>IFERROR(VLOOKUP(Tabela3[[#This Row],[Disciplina]],q2015_1[],3,0),"_")</f>
        <v>_</v>
      </c>
      <c r="Y95" t="str">
        <f>IFERROR(VLOOKUP(Tabela3[[#This Row],[Disciplina]],q2015_1[],4,0),"_")</f>
        <v>_</v>
      </c>
    </row>
    <row r="96" spans="1:25" x14ac:dyDescent="0.25">
      <c r="A96" s="3" t="s">
        <v>354</v>
      </c>
      <c r="B96">
        <f>IFERROR(VLOOKUP(Tabela3[[#This Row],[Disciplina]],Tabela10[],2,0),"-")</f>
        <v>0</v>
      </c>
      <c r="C96" s="3" t="str">
        <f>IFERROR(VLOOKUP(Tabela3[[#This Row],[Disciplina]],Tabela10[],3,0),"-")</f>
        <v>Yara Guimarães</v>
      </c>
      <c r="D96" s="10">
        <f>IFERROR(VLOOKUP(Tabela3[[#This Row],[Disciplina]],Tabela9[],2,0),"-")</f>
        <v>0</v>
      </c>
      <c r="E96" s="3" t="str">
        <f>IFERROR(VLOOKUP(Tabela3[[#This Row],[Disciplina]],Tabela9[],3,0),"-")</f>
        <v>MARIA INÊS RIBAS RODRIGUES</v>
      </c>
      <c r="F96" s="10" t="str">
        <f>IFERROR(VLOOKUP(Tabela3[[#This Row],[Disciplina]],Tabela8[],2,0),"-")</f>
        <v>-</v>
      </c>
      <c r="G96" s="3" t="str">
        <f>IFERROR(VLOOKUP(Tabela3[[#This Row],[Disciplina]],Tabela8[],3,0),"-")</f>
        <v>-</v>
      </c>
      <c r="H96" s="2" t="str">
        <f>IFERROR(VLOOKUP(Tabela3[[#This Row],[Disciplina]],q2016_3[],2,0),"_")</f>
        <v>_</v>
      </c>
      <c r="I96" s="2" t="str">
        <f>IFERROR(VLOOKUP(Tabela3[[#This Row],[Disciplina]],q2016_3[],3,0),"-")</f>
        <v>-</v>
      </c>
      <c r="J96" s="5" t="str">
        <f>IFERROR(VLOOKUP(Tabela3[[#This Row],[Disciplina]],q2016_3[],4,0),"-")</f>
        <v>-</v>
      </c>
      <c r="K96" s="2" t="str">
        <f>IFERROR(VLOOKUP(Tabela3[[#This Row],[Disciplina]],q2016_2[],2,0),"_")</f>
        <v>_</v>
      </c>
      <c r="L96" s="2" t="str">
        <f>IFERROR(VLOOKUP(Tabela3[[#This Row],[Disciplina]],q2016_2[],3,0),"-")</f>
        <v>-</v>
      </c>
      <c r="M96" s="5" t="str">
        <f>IFERROR(VLOOKUP(Tabela3[[#This Row],[Disciplina]],q2016_2[],4,0),"-")</f>
        <v>-</v>
      </c>
      <c r="N96">
        <f>IFERROR(VLOOKUP(Tabela3[[#This Row],[Disciplina]],q2016_1[],2,0),"_")</f>
        <v>2</v>
      </c>
      <c r="O96">
        <f>IFERROR(VLOOKUP(Tabela3[[#This Row],[Disciplina]],q2016_1[],3,0),"-")</f>
        <v>0</v>
      </c>
      <c r="P96" s="4" t="str">
        <f>IFERROR(VLOOKUP(Tabela3[[#This Row],[Disciplina]],q2016_1[],4,0),"-")</f>
        <v>Maísa Helena Altarugio</v>
      </c>
      <c r="Q96">
        <f>IFERROR(VLOOKUP(Tabela3[[#This Row],[Disciplina]],q2015_3[],2,0),"_")</f>
        <v>4</v>
      </c>
      <c r="R96">
        <f>IFERROR(VLOOKUP(Tabela3[[#This Row],[Disciplina]],q2015_3[],3,0),"_")</f>
        <v>0</v>
      </c>
      <c r="S96" s="4" t="str">
        <f>IFERROR(VLOOKUP(Tabela3[[#This Row],[Disciplina]],q2015_3[],4,0),"_")</f>
        <v>Mirian Pacheco Silva Albrecht</v>
      </c>
      <c r="T96" t="str">
        <f>IFERROR(VLOOKUP(Tabela3[[#This Row],[Disciplina]],q2015_2[],2,0),"_")</f>
        <v>_</v>
      </c>
      <c r="U96" t="str">
        <f>IFERROR(VLOOKUP(Tabela3[[#This Row],[Disciplina]],q2015_2[],3,0),"_")</f>
        <v>_</v>
      </c>
      <c r="V96" s="3" t="str">
        <f>IFERROR(VLOOKUP(Tabela3[[#This Row],[Disciplina]],q2015_2[],4,0),"_")</f>
        <v>_</v>
      </c>
      <c r="W96" t="str">
        <f>IFERROR(VLOOKUP(Tabela3[[#This Row],[Disciplina]],q2015_1[],2,0),"_")</f>
        <v>_</v>
      </c>
      <c r="X96" t="str">
        <f>IFERROR(VLOOKUP(Tabela3[[#This Row],[Disciplina]],q2015_1[],3,0),"_")</f>
        <v>_</v>
      </c>
      <c r="Y96" t="str">
        <f>IFERROR(VLOOKUP(Tabela3[[#This Row],[Disciplina]],q2015_1[],4,0),"_")</f>
        <v>_</v>
      </c>
    </row>
    <row r="97" spans="1:25" x14ac:dyDescent="0.25">
      <c r="A97" s="3" t="s">
        <v>205</v>
      </c>
      <c r="B97" t="str">
        <f>IFERROR(VLOOKUP(Tabela3[[#This Row],[Disciplina]],Tabela10[],2,0),"-")</f>
        <v>-</v>
      </c>
      <c r="C97" s="3" t="str">
        <f>IFERROR(VLOOKUP(Tabela3[[#This Row],[Disciplina]],Tabela10[],3,0),"-")</f>
        <v>-</v>
      </c>
      <c r="D97" s="10" t="str">
        <f>IFERROR(VLOOKUP(Tabela3[[#This Row],[Disciplina]],Tabela9[],2,0),"-")</f>
        <v>-</v>
      </c>
      <c r="E97" s="3" t="str">
        <f>IFERROR(VLOOKUP(Tabela3[[#This Row],[Disciplina]],Tabela9[],3,0),"-")</f>
        <v>-</v>
      </c>
      <c r="F97" s="10" t="str">
        <f>IFERROR(VLOOKUP(Tabela3[[#This Row],[Disciplina]],Tabela8[],2,0),"-")</f>
        <v>-</v>
      </c>
      <c r="G97" s="3" t="str">
        <f>IFERROR(VLOOKUP(Tabela3[[#This Row],[Disciplina]],Tabela8[],3,0),"-")</f>
        <v>-</v>
      </c>
      <c r="H97" s="2" t="str">
        <f>IFERROR(VLOOKUP(Tabela3[[#This Row],[Disciplina]],q2016_3[],2,0),"_")</f>
        <v>_</v>
      </c>
      <c r="I97" s="2" t="str">
        <f>IFERROR(VLOOKUP(Tabela3[[#This Row],[Disciplina]],q2016_3[],3,0),"-")</f>
        <v>-</v>
      </c>
      <c r="J97" s="5" t="str">
        <f>IFERROR(VLOOKUP(Tabela3[[#This Row],[Disciplina]],q2016_3[],4,0),"-")</f>
        <v>-</v>
      </c>
      <c r="K97">
        <f>IFERROR(VLOOKUP(Tabela3[[#This Row],[Disciplina]],q2016_2[],2,0),"_")</f>
        <v>4</v>
      </c>
      <c r="L97">
        <f>IFERROR(VLOOKUP(Tabela3[[#This Row],[Disciplina]],q2016_2[],3,0),"-")</f>
        <v>0</v>
      </c>
      <c r="M97" s="4" t="str">
        <f>IFERROR(VLOOKUP(Tabela3[[#This Row],[Disciplina]],q2016_2[],4,0),"-")</f>
        <v>Adriana Pugliese Netto Lamas</v>
      </c>
      <c r="N97" t="str">
        <f>IFERROR(VLOOKUP(Tabela3[[#This Row],[Disciplina]],q2016_1[],2,0),"_")</f>
        <v>_</v>
      </c>
      <c r="O97" t="str">
        <f>IFERROR(VLOOKUP(Tabela3[[#This Row],[Disciplina]],q2016_1[],3,0),"-")</f>
        <v>-</v>
      </c>
      <c r="P97" s="4" t="str">
        <f>IFERROR(VLOOKUP(Tabela3[[#This Row],[Disciplina]],q2016_1[],4,0),"-")</f>
        <v>-</v>
      </c>
      <c r="Q97" t="str">
        <f>IFERROR(VLOOKUP(Tabela3[[#This Row],[Disciplina]],q2015_3[],2,0),"_")</f>
        <v>_</v>
      </c>
      <c r="R97" t="str">
        <f>IFERROR(VLOOKUP(Tabela3[[#This Row],[Disciplina]],q2015_3[],3,0),"_")</f>
        <v>_</v>
      </c>
      <c r="S97" s="4" t="str">
        <f>IFERROR(VLOOKUP(Tabela3[[#This Row],[Disciplina]],q2015_3[],4,0),"_")</f>
        <v>_</v>
      </c>
      <c r="T97" t="str">
        <f>IFERROR(VLOOKUP(Tabela3[[#This Row],[Disciplina]],q2015_2[],2,0),"_")</f>
        <v>_</v>
      </c>
      <c r="U97" t="str">
        <f>IFERROR(VLOOKUP(Tabela3[[#This Row],[Disciplina]],q2015_2[],3,0),"_")</f>
        <v>_</v>
      </c>
      <c r="V97" s="3" t="str">
        <f>IFERROR(VLOOKUP(Tabela3[[#This Row],[Disciplina]],q2015_2[],4,0),"_")</f>
        <v>_</v>
      </c>
      <c r="W97" t="str">
        <f>IFERROR(VLOOKUP(Tabela3[[#This Row],[Disciplina]],q2015_1[],2,0),"_")</f>
        <v>_</v>
      </c>
      <c r="X97" t="str">
        <f>IFERROR(VLOOKUP(Tabela3[[#This Row],[Disciplina]],q2015_1[],3,0),"_")</f>
        <v>_</v>
      </c>
      <c r="Y97" t="str">
        <f>IFERROR(VLOOKUP(Tabela3[[#This Row],[Disciplina]],q2015_1[],4,0),"_")</f>
        <v>_</v>
      </c>
    </row>
    <row r="98" spans="1:25" x14ac:dyDescent="0.25">
      <c r="A98" s="3" t="s">
        <v>317</v>
      </c>
      <c r="B98" t="str">
        <f>IFERROR(VLOOKUP(Tabela3[[#This Row],[Disciplina]],Tabela10[],2,0),"-")</f>
        <v>-</v>
      </c>
      <c r="C98" s="3" t="str">
        <f>IFERROR(VLOOKUP(Tabela3[[#This Row],[Disciplina]],Tabela10[],3,0),"-")</f>
        <v>-</v>
      </c>
      <c r="D98" s="10" t="str">
        <f>IFERROR(VLOOKUP(Tabela3[[#This Row],[Disciplina]],Tabela9[],2,0),"-")</f>
        <v>-</v>
      </c>
      <c r="E98" s="3" t="str">
        <f>IFERROR(VLOOKUP(Tabela3[[#This Row],[Disciplina]],Tabela9[],3,0),"-")</f>
        <v>-</v>
      </c>
      <c r="F98" s="10">
        <f>IFERROR(VLOOKUP(Tabela3[[#This Row],[Disciplina]],Tabela8[],2,0),"-")</f>
        <v>0</v>
      </c>
      <c r="G98" s="3" t="str">
        <f>IFERROR(VLOOKUP(Tabela3[[#This Row],[Disciplina]],Tabela8[],3,0),"-")</f>
        <v>Paula Priscila Braga</v>
      </c>
      <c r="H98" s="2" t="str">
        <f>IFERROR(VLOOKUP(Tabela3[[#This Row],[Disciplina]],q2016_3[],2,0),"_")</f>
        <v>_</v>
      </c>
      <c r="I98" s="2" t="str">
        <f>IFERROR(VLOOKUP(Tabela3[[#This Row],[Disciplina]],q2016_3[],3,0),"-")</f>
        <v>-</v>
      </c>
      <c r="J98" s="5" t="str">
        <f>IFERROR(VLOOKUP(Tabela3[[#This Row],[Disciplina]],q2016_3[],4,0),"-")</f>
        <v>-</v>
      </c>
      <c r="K98" s="2" t="str">
        <f>IFERROR(VLOOKUP(Tabela3[[#This Row],[Disciplina]],q2016_2[],2,0),"_")</f>
        <v>_</v>
      </c>
      <c r="L98" s="2" t="str">
        <f>IFERROR(VLOOKUP(Tabela3[[#This Row],[Disciplina]],q2016_2[],3,0),"-")</f>
        <v>-</v>
      </c>
      <c r="M98" s="5" t="str">
        <f>IFERROR(VLOOKUP(Tabela3[[#This Row],[Disciplina]],q2016_2[],4,0),"-")</f>
        <v>-</v>
      </c>
      <c r="N98" s="8">
        <f>IFERROR(VLOOKUP(Tabela3[[#This Row],[Disciplina]],q2016_1[],2,0),"_")</f>
        <v>2</v>
      </c>
      <c r="O98" s="2">
        <f>IFERROR(VLOOKUP(Tabela3[[#This Row],[Disciplina]],q2016_1[],3,0),"-")</f>
        <v>0</v>
      </c>
      <c r="P98" s="5" t="str">
        <f>IFERROR(VLOOKUP(Tabela3[[#This Row],[Disciplina]],q2016_1[],4,0),"-")</f>
        <v>Paula Priscila Braga</v>
      </c>
      <c r="Q98" s="2" t="str">
        <f>IFERROR(VLOOKUP(Tabela3[[#This Row],[Disciplina]],q2015_3[],2,0),"_")</f>
        <v>_</v>
      </c>
      <c r="R98" s="2" t="str">
        <f>IFERROR(VLOOKUP(Tabela3[[#This Row],[Disciplina]],q2015_3[],3,0),"_")</f>
        <v>_</v>
      </c>
      <c r="S98" s="5" t="str">
        <f>IFERROR(VLOOKUP(Tabela3[[#This Row],[Disciplina]],q2015_3[],4,0),"_")</f>
        <v>_</v>
      </c>
      <c r="T98" s="8" t="str">
        <f>IFERROR(VLOOKUP(Tabela3[[#This Row],[Disciplina]],q2015_2[],2,0),"_")</f>
        <v>_</v>
      </c>
      <c r="U98" s="2" t="str">
        <f>IFERROR(VLOOKUP(Tabela3[[#This Row],[Disciplina]],q2015_2[],3,0),"_")</f>
        <v>_</v>
      </c>
      <c r="V98" s="7" t="str">
        <f>IFERROR(VLOOKUP(Tabela3[[#This Row],[Disciplina]],q2015_2[],4,0),"_")</f>
        <v>_</v>
      </c>
      <c r="W98" s="2">
        <f>IFERROR(VLOOKUP(Tabela3[[#This Row],[Disciplina]],q2015_1[],2,0),"_")</f>
        <v>2</v>
      </c>
      <c r="X98" s="2">
        <f>IFERROR(VLOOKUP(Tabela3[[#This Row],[Disciplina]],q2015_1[],3,0),"_")</f>
        <v>0</v>
      </c>
      <c r="Y98" s="2" t="str">
        <f>IFERROR(VLOOKUP(Tabela3[[#This Row],[Disciplina]],q2015_1[],4,0),"_")</f>
        <v>PAULA PRISCILA BRAGA</v>
      </c>
    </row>
    <row r="99" spans="1:25" x14ac:dyDescent="0.25">
      <c r="A99" s="3" t="s">
        <v>207</v>
      </c>
      <c r="B99" t="str">
        <f>IFERROR(VLOOKUP(Tabela3[[#This Row],[Disciplina]],Tabela10[],2,0),"-")</f>
        <v>-</v>
      </c>
      <c r="C99" s="3" t="str">
        <f>IFERROR(VLOOKUP(Tabela3[[#This Row],[Disciplina]],Tabela10[],3,0),"-")</f>
        <v>-</v>
      </c>
      <c r="D99" s="10" t="str">
        <f>IFERROR(VLOOKUP(Tabela3[[#This Row],[Disciplina]],Tabela9[],2,0),"-")</f>
        <v>-</v>
      </c>
      <c r="E99" s="3" t="str">
        <f>IFERROR(VLOOKUP(Tabela3[[#This Row],[Disciplina]],Tabela9[],3,0),"-")</f>
        <v>-</v>
      </c>
      <c r="F99" s="10" t="str">
        <f>IFERROR(VLOOKUP(Tabela3[[#This Row],[Disciplina]],Tabela8[],2,0),"-")</f>
        <v>-</v>
      </c>
      <c r="G99" s="3" t="str">
        <f>IFERROR(VLOOKUP(Tabela3[[#This Row],[Disciplina]],Tabela8[],3,0),"-")</f>
        <v>-</v>
      </c>
      <c r="H99" s="2" t="str">
        <f>IFERROR(VLOOKUP(Tabela3[[#This Row],[Disciplina]],q2016_3[],2,0),"_")</f>
        <v>_</v>
      </c>
      <c r="I99" s="2" t="str">
        <f>IFERROR(VLOOKUP(Tabela3[[#This Row],[Disciplina]],q2016_3[],3,0),"-")</f>
        <v>-</v>
      </c>
      <c r="J99" s="5" t="str">
        <f>IFERROR(VLOOKUP(Tabela3[[#This Row],[Disciplina]],q2016_3[],4,0),"-")</f>
        <v>-</v>
      </c>
      <c r="K99">
        <f>IFERROR(VLOOKUP(Tabela3[[#This Row],[Disciplina]],q2016_2[],2,0),"_")</f>
        <v>2</v>
      </c>
      <c r="L99">
        <f>IFERROR(VLOOKUP(Tabela3[[#This Row],[Disciplina]],q2016_2[],3,0),"-")</f>
        <v>0</v>
      </c>
      <c r="M99" s="4" t="str">
        <f>IFERROR(VLOOKUP(Tabela3[[#This Row],[Disciplina]],q2016_2[],4,0),"-")</f>
        <v>Marinê de Souza Pereira</v>
      </c>
      <c r="N99" t="str">
        <f>IFERROR(VLOOKUP(Tabela3[[#This Row],[Disciplina]],q2016_1[],2,0),"_")</f>
        <v>_</v>
      </c>
      <c r="O99" t="str">
        <f>IFERROR(VLOOKUP(Tabela3[[#This Row],[Disciplina]],q2016_1[],3,0),"-")</f>
        <v>-</v>
      </c>
      <c r="P99" s="4" t="str">
        <f>IFERROR(VLOOKUP(Tabela3[[#This Row],[Disciplina]],q2016_1[],4,0),"-")</f>
        <v>-</v>
      </c>
      <c r="Q99" t="str">
        <f>IFERROR(VLOOKUP(Tabela3[[#This Row],[Disciplina]],q2015_3[],2,0),"_")</f>
        <v>_</v>
      </c>
      <c r="R99" t="str">
        <f>IFERROR(VLOOKUP(Tabela3[[#This Row],[Disciplina]],q2015_3[],3,0),"_")</f>
        <v>_</v>
      </c>
      <c r="S99" s="4" t="str">
        <f>IFERROR(VLOOKUP(Tabela3[[#This Row],[Disciplina]],q2015_3[],4,0),"_")</f>
        <v>_</v>
      </c>
      <c r="T99" t="str">
        <f>IFERROR(VLOOKUP(Tabela3[[#This Row],[Disciplina]],q2015_2[],2,0),"_")</f>
        <v>_</v>
      </c>
      <c r="U99" t="str">
        <f>IFERROR(VLOOKUP(Tabela3[[#This Row],[Disciplina]],q2015_2[],3,0),"_")</f>
        <v>_</v>
      </c>
      <c r="V99" s="3" t="str">
        <f>IFERROR(VLOOKUP(Tabela3[[#This Row],[Disciplina]],q2015_2[],4,0),"_")</f>
        <v>_</v>
      </c>
      <c r="W99" t="str">
        <f>IFERROR(VLOOKUP(Tabela3[[#This Row],[Disciplina]],q2015_1[],2,0),"_")</f>
        <v>_</v>
      </c>
      <c r="X99" t="str">
        <f>IFERROR(VLOOKUP(Tabela3[[#This Row],[Disciplina]],q2015_1[],3,0),"_")</f>
        <v>_</v>
      </c>
      <c r="Y99" t="str">
        <f>IFERROR(VLOOKUP(Tabela3[[#This Row],[Disciplina]],q2015_1[],4,0),"_")</f>
        <v>_</v>
      </c>
    </row>
    <row r="100" spans="1:25" x14ac:dyDescent="0.25">
      <c r="A100" s="3" t="s">
        <v>321</v>
      </c>
      <c r="B100" t="str">
        <f>IFERROR(VLOOKUP(Tabela3[[#This Row],[Disciplina]],Tabela10[],2,0),"-")</f>
        <v>-</v>
      </c>
      <c r="C100" s="3" t="str">
        <f>IFERROR(VLOOKUP(Tabela3[[#This Row],[Disciplina]],Tabela10[],3,0),"-")</f>
        <v>-</v>
      </c>
      <c r="D100" s="10" t="str">
        <f>IFERROR(VLOOKUP(Tabela3[[#This Row],[Disciplina]],Tabela9[],2,0),"-")</f>
        <v>-</v>
      </c>
      <c r="E100" s="3" t="str">
        <f>IFERROR(VLOOKUP(Tabela3[[#This Row],[Disciplina]],Tabela9[],3,0),"-")</f>
        <v>-</v>
      </c>
      <c r="F100" s="10" t="str">
        <f>IFERROR(VLOOKUP(Tabela3[[#This Row],[Disciplina]],Tabela8[],2,0),"-")</f>
        <v>-</v>
      </c>
      <c r="G100" s="3" t="str">
        <f>IFERROR(VLOOKUP(Tabela3[[#This Row],[Disciplina]],Tabela8[],3,0),"-")</f>
        <v>-</v>
      </c>
      <c r="H100" s="2" t="str">
        <f>IFERROR(VLOOKUP(Tabela3[[#This Row],[Disciplina]],q2016_3[],2,0),"_")</f>
        <v>_</v>
      </c>
      <c r="I100" s="2" t="str">
        <f>IFERROR(VLOOKUP(Tabela3[[#This Row],[Disciplina]],q2016_3[],3,0),"-")</f>
        <v>-</v>
      </c>
      <c r="J100" s="5" t="str">
        <f>IFERROR(VLOOKUP(Tabela3[[#This Row],[Disciplina]],q2016_3[],4,0),"-")</f>
        <v>-</v>
      </c>
      <c r="K100" s="2" t="str">
        <f>IFERROR(VLOOKUP(Tabela3[[#This Row],[Disciplina]],q2016_2[],2,0),"_")</f>
        <v>_</v>
      </c>
      <c r="L100" s="2" t="str">
        <f>IFERROR(VLOOKUP(Tabela3[[#This Row],[Disciplina]],q2016_2[],3,0),"-")</f>
        <v>-</v>
      </c>
      <c r="M100" s="5" t="str">
        <f>IFERROR(VLOOKUP(Tabela3[[#This Row],[Disciplina]],q2016_2[],4,0),"-")</f>
        <v>-</v>
      </c>
      <c r="N100">
        <f>IFERROR(VLOOKUP(Tabela3[[#This Row],[Disciplina]],q2016_1[],2,0),"_")</f>
        <v>4</v>
      </c>
      <c r="O100">
        <f>IFERROR(VLOOKUP(Tabela3[[#This Row],[Disciplina]],q2016_1[],3,0),"-")</f>
        <v>0</v>
      </c>
      <c r="P100" s="4" t="str">
        <f>IFERROR(VLOOKUP(Tabela3[[#This Row],[Disciplina]],q2016_1[],4,0),"-")</f>
        <v>Thiago Branquinho de Queiroz</v>
      </c>
      <c r="Q100">
        <f>IFERROR(VLOOKUP(Tabela3[[#This Row],[Disciplina]],q2015_3[],2,0),"_")</f>
        <v>1</v>
      </c>
      <c r="R100">
        <f>IFERROR(VLOOKUP(Tabela3[[#This Row],[Disciplina]],q2015_3[],3,0),"_")</f>
        <v>0</v>
      </c>
      <c r="S100" s="4" t="str">
        <f>IFERROR(VLOOKUP(Tabela3[[#This Row],[Disciplina]],q2015_3[],4,0),"_")</f>
        <v>Mauricio Domingues Coutinho Neto</v>
      </c>
      <c r="T100" t="str">
        <f>IFERROR(VLOOKUP(Tabela3[[#This Row],[Disciplina]],q2015_2[],2,0),"_")</f>
        <v>_</v>
      </c>
      <c r="U100" t="str">
        <f>IFERROR(VLOOKUP(Tabela3[[#This Row],[Disciplina]],q2015_2[],3,0),"_")</f>
        <v>_</v>
      </c>
      <c r="V100" s="3" t="str">
        <f>IFERROR(VLOOKUP(Tabela3[[#This Row],[Disciplina]],q2015_2[],4,0),"_")</f>
        <v>_</v>
      </c>
      <c r="W100" t="str">
        <f>IFERROR(VLOOKUP(Tabela3[[#This Row],[Disciplina]],q2015_1[],2,0),"_")</f>
        <v>_</v>
      </c>
      <c r="X100" t="str">
        <f>IFERROR(VLOOKUP(Tabela3[[#This Row],[Disciplina]],q2015_1[],3,0),"_")</f>
        <v>_</v>
      </c>
      <c r="Y100" t="str">
        <f>IFERROR(VLOOKUP(Tabela3[[#This Row],[Disciplina]],q2015_1[],4,0),"_")</f>
        <v>_</v>
      </c>
    </row>
    <row r="101" spans="1:25" x14ac:dyDescent="0.25">
      <c r="A101" s="3" t="s">
        <v>49</v>
      </c>
      <c r="B101">
        <f>IFERROR(VLOOKUP(Tabela3[[#This Row],[Disciplina]],Tabela10[],2,0),"-")</f>
        <v>0</v>
      </c>
      <c r="C101" s="3" t="str">
        <f>IFERROR(VLOOKUP(Tabela3[[#This Row],[Disciplina]],Tabela10[],3,0),"-")</f>
        <v>Gustavo Morari Do Nascimento</v>
      </c>
      <c r="D101" s="10">
        <f>IFERROR(VLOOKUP(Tabela3[[#This Row],[Disciplina]],Tabela9[],2,0),"-")</f>
        <v>3</v>
      </c>
      <c r="E101" s="3" t="str">
        <f>IFERROR(VLOOKUP(Tabela3[[#This Row],[Disciplina]],Tabela9[],3,0),"-")</f>
        <v>GUSTAVO MORARI DO NASCIMENTO</v>
      </c>
      <c r="F101" s="10">
        <f>IFERROR(VLOOKUP(Tabela3[[#This Row],[Disciplina]],Tabela8[],2,0),"-")</f>
        <v>0</v>
      </c>
      <c r="G101" s="3" t="str">
        <f>IFERROR(VLOOKUP(Tabela3[[#This Row],[Disciplina]],Tabela8[],3,0),"-")</f>
        <v>Erica Freire Antunes</v>
      </c>
      <c r="H101" s="2">
        <f>IFERROR(VLOOKUP(Tabela3[[#This Row],[Disciplina]],q2016_3[],2,0),"_")</f>
        <v>4</v>
      </c>
      <c r="I101" s="2">
        <f>IFERROR(VLOOKUP(Tabela3[[#This Row],[Disciplina]],q2016_3[],3,0),"-")</f>
        <v>0</v>
      </c>
      <c r="J101" s="5" t="str">
        <f>IFERROR(VLOOKUP(Tabela3[[#This Row],[Disciplina]],q2016_3[],4,0),"-")</f>
        <v>Rodrigo Maghdissian Cordeiro</v>
      </c>
      <c r="K101" s="2">
        <f>IFERROR(VLOOKUP(Tabela3[[#This Row],[Disciplina]],q2016_2[],2,0),"_")</f>
        <v>18</v>
      </c>
      <c r="L101" s="2">
        <f>IFERROR(VLOOKUP(Tabela3[[#This Row],[Disciplina]],q2016_2[],3,0),"-")</f>
        <v>3</v>
      </c>
      <c r="M101" s="5" t="str">
        <f>IFERROR(VLOOKUP(Tabela3[[#This Row],[Disciplina]],q2016_2[],4,0),"-")</f>
        <v>Rodrigo Maghdissian Cordeiro</v>
      </c>
      <c r="N101" s="8">
        <f>IFERROR(VLOOKUP(Tabela3[[#This Row],[Disciplina]],q2016_1[],2,0),"_")</f>
        <v>2</v>
      </c>
      <c r="O101" s="2">
        <f>IFERROR(VLOOKUP(Tabela3[[#This Row],[Disciplina]],q2016_1[],3,0),"-")</f>
        <v>0</v>
      </c>
      <c r="P101" s="5" t="str">
        <f>IFERROR(VLOOKUP(Tabela3[[#This Row],[Disciplina]],q2016_1[],4,0),"-")</f>
        <v>Rodrigo Maghdissian Cordeiro</v>
      </c>
      <c r="Q101" s="2">
        <f>IFERROR(VLOOKUP(Tabela3[[#This Row],[Disciplina]],q2015_3[],2,0),"_")</f>
        <v>4</v>
      </c>
      <c r="R101" s="2">
        <f>IFERROR(VLOOKUP(Tabela3[[#This Row],[Disciplina]],q2015_3[],3,0),"_")</f>
        <v>0</v>
      </c>
      <c r="S101" s="5" t="str">
        <f>IFERROR(VLOOKUP(Tabela3[[#This Row],[Disciplina]],q2015_3[],4,0),"_")</f>
        <v>Rodrigo Maghdissian Cordeiro</v>
      </c>
      <c r="T101" s="8">
        <f>IFERROR(VLOOKUP(Tabela3[[#This Row],[Disciplina]],q2015_2[],2,0),"_")</f>
        <v>0</v>
      </c>
      <c r="U101" s="2">
        <f>IFERROR(VLOOKUP(Tabela3[[#This Row],[Disciplina]],q2015_2[],3,0),"_")</f>
        <v>3</v>
      </c>
      <c r="V101" s="7" t="str">
        <f>IFERROR(VLOOKUP(Tabela3[[#This Row],[Disciplina]],q2015_2[],4,0),"_")</f>
        <v xml:space="preserve"> Rodrigo Cordeiro</v>
      </c>
      <c r="W101" s="2">
        <f>IFERROR(VLOOKUP(Tabela3[[#This Row],[Disciplina]],q2015_1[],2,0),"_")</f>
        <v>8</v>
      </c>
      <c r="X101" s="2">
        <f>IFERROR(VLOOKUP(Tabela3[[#This Row],[Disciplina]],q2015_1[],3,0),"_")</f>
        <v>1</v>
      </c>
      <c r="Y101" s="2" t="str">
        <f>IFERROR(VLOOKUP(Tabela3[[#This Row],[Disciplina]],q2015_1[],4,0),"_")</f>
        <v>RODRIGO MAGHDISSIAN CORDEIRO</v>
      </c>
    </row>
    <row r="102" spans="1:25" x14ac:dyDescent="0.25">
      <c r="A102" s="3" t="s">
        <v>51</v>
      </c>
      <c r="B102">
        <f>IFERROR(VLOOKUP(Tabela3[[#This Row],[Disciplina]],Tabela10[],2,0),"-")</f>
        <v>0</v>
      </c>
      <c r="C102" s="3" t="str">
        <f>IFERROR(VLOOKUP(Tabela3[[#This Row],[Disciplina]],Tabela10[],3,0),"-")</f>
        <v>Mauricio Domingues Coutinho Neto</v>
      </c>
      <c r="D102" t="str">
        <f>IFERROR(VLOOKUP(Tabela3[[#This Row],[Disciplina]],Tabela9[],2,0),"-")</f>
        <v>-</v>
      </c>
      <c r="E102" s="7" t="str">
        <f>IFERROR(VLOOKUP(Tabela3[[#This Row],[Disciplina]],Tabela9[],3,0),"-")</f>
        <v>-</v>
      </c>
      <c r="F102" s="2" t="str">
        <f>IFERROR(VLOOKUP(Tabela3[[#This Row],[Disciplina]],Tabela8[],2,0),"-")</f>
        <v>-</v>
      </c>
      <c r="G102" s="7" t="str">
        <f>IFERROR(VLOOKUP(Tabela3[[#This Row],[Disciplina]],Tabela8[],3,0),"-")</f>
        <v>-</v>
      </c>
      <c r="H102" s="2">
        <f>IFERROR(VLOOKUP(Tabela3[[#This Row],[Disciplina]],q2016_3[],2,0),"_")</f>
        <v>1</v>
      </c>
      <c r="I102" s="2">
        <f>IFERROR(VLOOKUP(Tabela3[[#This Row],[Disciplina]],q2016_3[],3,0),"-")</f>
        <v>0</v>
      </c>
      <c r="J102" s="5" t="str">
        <f>IFERROR(VLOOKUP(Tabela3[[#This Row],[Disciplina]],q2016_3[],4,0),"-")</f>
        <v>Mauricio Domingues Coutinho Neto</v>
      </c>
      <c r="K102" s="2">
        <f>IFERROR(VLOOKUP(Tabela3[[#This Row],[Disciplina]],q2016_2[],2,0),"_")</f>
        <v>1</v>
      </c>
      <c r="L102" s="2">
        <f>IFERROR(VLOOKUP(Tabela3[[#This Row],[Disciplina]],q2016_2[],3,0),"-")</f>
        <v>0</v>
      </c>
      <c r="M102" s="5" t="str">
        <f>IFERROR(VLOOKUP(Tabela3[[#This Row],[Disciplina]],q2016_2[],4,0),"-")</f>
        <v>Paula Homem de Mello</v>
      </c>
      <c r="N102" s="8" t="str">
        <f>IFERROR(VLOOKUP(Tabela3[[#This Row],[Disciplina]],q2016_1[],2,0),"_")</f>
        <v>_</v>
      </c>
      <c r="O102" s="2" t="str">
        <f>IFERROR(VLOOKUP(Tabela3[[#This Row],[Disciplina]],q2016_1[],3,0),"-")</f>
        <v>-</v>
      </c>
      <c r="P102" s="5" t="str">
        <f>IFERROR(VLOOKUP(Tabela3[[#This Row],[Disciplina]],q2016_1[],4,0),"-")</f>
        <v>-</v>
      </c>
      <c r="Q102" s="2" t="str">
        <f>IFERROR(VLOOKUP(Tabela3[[#This Row],[Disciplina]],q2015_3[],2,0),"_")</f>
        <v>_</v>
      </c>
      <c r="R102" s="2" t="str">
        <f>IFERROR(VLOOKUP(Tabela3[[#This Row],[Disciplina]],q2015_3[],3,0),"_")</f>
        <v>_</v>
      </c>
      <c r="S102" s="5" t="str">
        <f>IFERROR(VLOOKUP(Tabela3[[#This Row],[Disciplina]],q2015_3[],4,0),"_")</f>
        <v>_</v>
      </c>
      <c r="T102" s="8" t="str">
        <f>IFERROR(VLOOKUP(Tabela3[[#This Row],[Disciplina]],q2015_2[],2,0),"_")</f>
        <v>_</v>
      </c>
      <c r="U102" s="2" t="str">
        <f>IFERROR(VLOOKUP(Tabela3[[#This Row],[Disciplina]],q2015_2[],3,0),"_")</f>
        <v>_</v>
      </c>
      <c r="V102" s="7" t="str">
        <f>IFERROR(VLOOKUP(Tabela3[[#This Row],[Disciplina]],q2015_2[],4,0),"_")</f>
        <v>_</v>
      </c>
      <c r="W102" s="2" t="str">
        <f>IFERROR(VLOOKUP(Tabela3[[#This Row],[Disciplina]],q2015_1[],2,0),"_")</f>
        <v>_</v>
      </c>
      <c r="X102" s="2" t="str">
        <f>IFERROR(VLOOKUP(Tabela3[[#This Row],[Disciplina]],q2015_1[],3,0),"_")</f>
        <v>_</v>
      </c>
      <c r="Y102" s="2" t="str">
        <f>IFERROR(VLOOKUP(Tabela3[[#This Row],[Disciplina]],q2015_1[],4,0),"_")</f>
        <v>_</v>
      </c>
    </row>
    <row r="103" spans="1:25" x14ac:dyDescent="0.25">
      <c r="A103" s="3" t="s">
        <v>53</v>
      </c>
      <c r="B103">
        <f>IFERROR(VLOOKUP(Tabela3[[#This Row],[Disciplina]],Tabela10[],2,0),"-")</f>
        <v>0</v>
      </c>
      <c r="C103" s="3" t="str">
        <f>IFERROR(VLOOKUP(Tabela3[[#This Row],[Disciplina]],Tabela10[],3,0),"-")</f>
        <v>Flamarion Caldeira</v>
      </c>
      <c r="D103" s="10" t="str">
        <f>IFERROR(VLOOKUP(Tabela3[[#This Row],[Disciplina]],Tabela9[],2,0),"-")</f>
        <v>-</v>
      </c>
      <c r="E103" s="3" t="str">
        <f>IFERROR(VLOOKUP(Tabela3[[#This Row],[Disciplina]],Tabela9[],3,0),"-")</f>
        <v>-</v>
      </c>
      <c r="F103" s="10" t="str">
        <f>IFERROR(VLOOKUP(Tabela3[[#This Row],[Disciplina]],Tabela8[],2,0),"-")</f>
        <v>-</v>
      </c>
      <c r="G103" s="3" t="str">
        <f>IFERROR(VLOOKUP(Tabela3[[#This Row],[Disciplina]],Tabela8[],3,0),"-")</f>
        <v>-</v>
      </c>
      <c r="H103">
        <f>IFERROR(VLOOKUP(Tabela3[[#This Row],[Disciplina]],q2016_3[],2,0),"_")</f>
        <v>2</v>
      </c>
      <c r="I103">
        <f>IFERROR(VLOOKUP(Tabela3[[#This Row],[Disciplina]],q2016_3[],3,0),"-")</f>
        <v>0</v>
      </c>
      <c r="J103" s="4" t="str">
        <f>IFERROR(VLOOKUP(Tabela3[[#This Row],[Disciplina]],q2016_3[],4,0),"-")</f>
        <v>Paulo Jonas de Lima Piva</v>
      </c>
      <c r="K103" t="str">
        <f>IFERROR(VLOOKUP(Tabela3[[#This Row],[Disciplina]],q2016_2[],2,0),"_")</f>
        <v>_</v>
      </c>
      <c r="L103" t="str">
        <f>IFERROR(VLOOKUP(Tabela3[[#This Row],[Disciplina]],q2016_2[],3,0),"-")</f>
        <v>-</v>
      </c>
      <c r="M103" s="4" t="str">
        <f>IFERROR(VLOOKUP(Tabela3[[#This Row],[Disciplina]],q2016_2[],4,0),"-")</f>
        <v>-</v>
      </c>
      <c r="N103" t="str">
        <f>IFERROR(VLOOKUP(Tabela3[[#This Row],[Disciplina]],q2016_1[],2,0),"_")</f>
        <v>_</v>
      </c>
      <c r="O103" t="str">
        <f>IFERROR(VLOOKUP(Tabela3[[#This Row],[Disciplina]],q2016_1[],3,0),"-")</f>
        <v>-</v>
      </c>
      <c r="P103" s="4" t="str">
        <f>IFERROR(VLOOKUP(Tabela3[[#This Row],[Disciplina]],q2016_1[],4,0),"-")</f>
        <v>-</v>
      </c>
      <c r="Q103">
        <f>IFERROR(VLOOKUP(Tabela3[[#This Row],[Disciplina]],q2015_3[],2,0),"_")</f>
        <v>2</v>
      </c>
      <c r="R103">
        <f>IFERROR(VLOOKUP(Tabela3[[#This Row],[Disciplina]],q2015_3[],3,0),"_")</f>
        <v>0</v>
      </c>
      <c r="S103" s="4" t="str">
        <f>IFERROR(VLOOKUP(Tabela3[[#This Row],[Disciplina]],q2015_3[],4,0),"_")</f>
        <v>Paulo Jonas de Lima Piva</v>
      </c>
      <c r="T103" t="str">
        <f>IFERROR(VLOOKUP(Tabela3[[#This Row],[Disciplina]],q2015_2[],2,0),"_")</f>
        <v>_</v>
      </c>
      <c r="U103" t="str">
        <f>IFERROR(VLOOKUP(Tabela3[[#This Row],[Disciplina]],q2015_2[],3,0),"_")</f>
        <v>_</v>
      </c>
      <c r="V103" s="3" t="str">
        <f>IFERROR(VLOOKUP(Tabela3[[#This Row],[Disciplina]],q2015_2[],4,0),"_")</f>
        <v>_</v>
      </c>
      <c r="W103" t="str">
        <f>IFERROR(VLOOKUP(Tabela3[[#This Row],[Disciplina]],q2015_1[],2,0),"_")</f>
        <v>_</v>
      </c>
      <c r="X103" t="str">
        <f>IFERROR(VLOOKUP(Tabela3[[#This Row],[Disciplina]],q2015_1[],3,0),"_")</f>
        <v>_</v>
      </c>
      <c r="Y103" t="str">
        <f>IFERROR(VLOOKUP(Tabela3[[#This Row],[Disciplina]],q2015_1[],4,0),"_")</f>
        <v>_</v>
      </c>
    </row>
    <row r="104" spans="1:25" x14ac:dyDescent="0.25">
      <c r="A104" s="3" t="s">
        <v>315</v>
      </c>
      <c r="B104" t="str">
        <f>IFERROR(VLOOKUP(Tabela3[[#This Row],[Disciplina]],Tabela10[],2,0),"-")</f>
        <v>-</v>
      </c>
      <c r="C104" s="3" t="str">
        <f>IFERROR(VLOOKUP(Tabela3[[#This Row],[Disciplina]],Tabela10[],3,0),"-")</f>
        <v>-</v>
      </c>
      <c r="D104" t="str">
        <f>IFERROR(VLOOKUP(Tabela3[[#This Row],[Disciplina]],Tabela9[],2,0),"-")</f>
        <v>-</v>
      </c>
      <c r="E104" s="7" t="str">
        <f>IFERROR(VLOOKUP(Tabela3[[#This Row],[Disciplina]],Tabela9[],3,0),"-")</f>
        <v>-</v>
      </c>
      <c r="F104" s="2">
        <f>IFERROR(VLOOKUP(Tabela3[[#This Row],[Disciplina]],Tabela8[],2,0),"-")</f>
        <v>1</v>
      </c>
      <c r="G104" s="7" t="str">
        <f>IFERROR(VLOOKUP(Tabela3[[#This Row],[Disciplina]],Tabela8[],3,0),"-")</f>
        <v>Flamarion Caldeira Ramos</v>
      </c>
      <c r="H104" s="2" t="str">
        <f>IFERROR(VLOOKUP(Tabela3[[#This Row],[Disciplina]],q2016_3[],2,0),"_")</f>
        <v>_</v>
      </c>
      <c r="I104" s="2" t="str">
        <f>IFERROR(VLOOKUP(Tabela3[[#This Row],[Disciplina]],q2016_3[],3,0),"-")</f>
        <v>-</v>
      </c>
      <c r="J104" s="5" t="str">
        <f>IFERROR(VLOOKUP(Tabela3[[#This Row],[Disciplina]],q2016_3[],4,0),"-")</f>
        <v>-</v>
      </c>
      <c r="K104" s="2" t="str">
        <f>IFERROR(VLOOKUP(Tabela3[[#This Row],[Disciplina]],q2016_2[],2,0),"_")</f>
        <v>_</v>
      </c>
      <c r="L104" s="2" t="str">
        <f>IFERROR(VLOOKUP(Tabela3[[#This Row],[Disciplina]],q2016_2[],3,0),"-")</f>
        <v>-</v>
      </c>
      <c r="M104" s="5" t="str">
        <f>IFERROR(VLOOKUP(Tabela3[[#This Row],[Disciplina]],q2016_2[],4,0),"-")</f>
        <v>-</v>
      </c>
      <c r="N104" s="8">
        <f>IFERROR(VLOOKUP(Tabela3[[#This Row],[Disciplina]],q2016_1[],2,0),"_")</f>
        <v>2</v>
      </c>
      <c r="O104" s="2">
        <f>IFERROR(VLOOKUP(Tabela3[[#This Row],[Disciplina]],q2016_1[],3,0),"-")</f>
        <v>0</v>
      </c>
      <c r="P104" s="5" t="str">
        <f>IFERROR(VLOOKUP(Tabela3[[#This Row],[Disciplina]],q2016_1[],4,0),"-")</f>
        <v>Flamarion Caldeira Ramos</v>
      </c>
      <c r="Q104" s="2" t="str">
        <f>IFERROR(VLOOKUP(Tabela3[[#This Row],[Disciplina]],q2015_3[],2,0),"_")</f>
        <v>_</v>
      </c>
      <c r="R104" s="2" t="str">
        <f>IFERROR(VLOOKUP(Tabela3[[#This Row],[Disciplina]],q2015_3[],3,0),"_")</f>
        <v>_</v>
      </c>
      <c r="S104" s="5" t="str">
        <f>IFERROR(VLOOKUP(Tabela3[[#This Row],[Disciplina]],q2015_3[],4,0),"_")</f>
        <v>_</v>
      </c>
      <c r="T104" s="8" t="str">
        <f>IFERROR(VLOOKUP(Tabela3[[#This Row],[Disciplina]],q2015_2[],2,0),"_")</f>
        <v>_</v>
      </c>
      <c r="U104" s="2" t="str">
        <f>IFERROR(VLOOKUP(Tabela3[[#This Row],[Disciplina]],q2015_2[],3,0),"_")</f>
        <v>_</v>
      </c>
      <c r="V104" s="7" t="str">
        <f>IFERROR(VLOOKUP(Tabela3[[#This Row],[Disciplina]],q2015_2[],4,0),"_")</f>
        <v>_</v>
      </c>
      <c r="W104" s="2" t="str">
        <f>IFERROR(VLOOKUP(Tabela3[[#This Row],[Disciplina]],q2015_1[],2,0),"_")</f>
        <v>_</v>
      </c>
      <c r="X104" s="2" t="str">
        <f>IFERROR(VLOOKUP(Tabela3[[#This Row],[Disciplina]],q2015_1[],3,0),"_")</f>
        <v>_</v>
      </c>
      <c r="Y104" s="2" t="str">
        <f>IFERROR(VLOOKUP(Tabela3[[#This Row],[Disciplina]],q2015_1[],4,0),"_")</f>
        <v>_</v>
      </c>
    </row>
    <row r="105" spans="1:25" x14ac:dyDescent="0.25">
      <c r="A105" s="3" t="s">
        <v>519</v>
      </c>
      <c r="B105" t="str">
        <f>IFERROR(VLOOKUP(Tabela3[[#This Row],[Disciplina]],Tabela10[],2,0),"-")</f>
        <v>-</v>
      </c>
      <c r="C105" s="3" t="str">
        <f>IFERROR(VLOOKUP(Tabela3[[#This Row],[Disciplina]],Tabela10[],3,0),"-")</f>
        <v>-</v>
      </c>
      <c r="D105" s="10" t="str">
        <f>IFERROR(VLOOKUP(Tabela3[[#This Row],[Disciplina]],Tabela9[],2,0),"-")</f>
        <v>-</v>
      </c>
      <c r="E105" s="3" t="str">
        <f>IFERROR(VLOOKUP(Tabela3[[#This Row],[Disciplina]],Tabela9[],3,0),"-")</f>
        <v>-</v>
      </c>
      <c r="F105" s="10" t="str">
        <f>IFERROR(VLOOKUP(Tabela3[[#This Row],[Disciplina]],Tabela8[],2,0),"-")</f>
        <v>-</v>
      </c>
      <c r="G105" s="3" t="str">
        <f>IFERROR(VLOOKUP(Tabela3[[#This Row],[Disciplina]],Tabela8[],3,0),"-")</f>
        <v>-</v>
      </c>
      <c r="H105" s="2" t="str">
        <f>IFERROR(VLOOKUP(Tabela3[[#This Row],[Disciplina]],q2016_3[],2,0),"_")</f>
        <v>_</v>
      </c>
      <c r="I105" s="2" t="str">
        <f>IFERROR(VLOOKUP(Tabela3[[#This Row],[Disciplina]],q2016_3[],3,0),"-")</f>
        <v>-</v>
      </c>
      <c r="J105" s="5" t="str">
        <f>IFERROR(VLOOKUP(Tabela3[[#This Row],[Disciplina]],q2016_3[],4,0),"-")</f>
        <v>-</v>
      </c>
      <c r="K105" s="2" t="str">
        <f>IFERROR(VLOOKUP(Tabela3[[#This Row],[Disciplina]],q2016_2[],2,0),"_")</f>
        <v>_</v>
      </c>
      <c r="L105" s="2" t="str">
        <f>IFERROR(VLOOKUP(Tabela3[[#This Row],[Disciplina]],q2016_2[],3,0),"-")</f>
        <v>-</v>
      </c>
      <c r="M105" s="5" t="str">
        <f>IFERROR(VLOOKUP(Tabela3[[#This Row],[Disciplina]],q2016_2[],4,0),"-")</f>
        <v>-</v>
      </c>
      <c r="N105" s="8" t="str">
        <f>IFERROR(VLOOKUP(Tabela3[[#This Row],[Disciplina]],q2016_1[],2,0),"_")</f>
        <v>_</v>
      </c>
      <c r="O105" s="2" t="str">
        <f>IFERROR(VLOOKUP(Tabela3[[#This Row],[Disciplina]],q2016_1[],3,0),"-")</f>
        <v>-</v>
      </c>
      <c r="P105" s="5" t="str">
        <f>IFERROR(VLOOKUP(Tabela3[[#This Row],[Disciplina]],q2016_1[],4,0),"-")</f>
        <v>-</v>
      </c>
      <c r="Q105" s="2" t="str">
        <f>IFERROR(VLOOKUP(Tabela3[[#This Row],[Disciplina]],q2015_3[],2,0),"_")</f>
        <v>_</v>
      </c>
      <c r="R105" s="2" t="str">
        <f>IFERROR(VLOOKUP(Tabela3[[#This Row],[Disciplina]],q2015_3[],3,0),"_")</f>
        <v>_</v>
      </c>
      <c r="S105" s="5" t="str">
        <f>IFERROR(VLOOKUP(Tabela3[[#This Row],[Disciplina]],q2015_3[],4,0),"_")</f>
        <v>_</v>
      </c>
      <c r="T105" s="8" t="str">
        <f>IFERROR(VLOOKUP(Tabela3[[#This Row],[Disciplina]],q2015_2[],2,0),"_")</f>
        <v>_</v>
      </c>
      <c r="U105" s="2" t="str">
        <f>IFERROR(VLOOKUP(Tabela3[[#This Row],[Disciplina]],q2015_2[],3,0),"_")</f>
        <v>_</v>
      </c>
      <c r="V105" s="7" t="str">
        <f>IFERROR(VLOOKUP(Tabela3[[#This Row],[Disciplina]],q2015_2[],4,0),"_")</f>
        <v>_</v>
      </c>
      <c r="W105" s="2">
        <f>IFERROR(VLOOKUP(Tabela3[[#This Row],[Disciplina]],q2015_1[],2,0),"_")</f>
        <v>1</v>
      </c>
      <c r="X105" s="2">
        <f>IFERROR(VLOOKUP(Tabela3[[#This Row],[Disciplina]],q2015_1[],3,0),"_")</f>
        <v>0</v>
      </c>
      <c r="Y105" s="2" t="str">
        <f>IFERROR(VLOOKUP(Tabela3[[#This Row],[Disciplina]],q2015_1[],4,0),"_")</f>
        <v>PATRÍCIA DANTONI ALNIS BEZERRA</v>
      </c>
    </row>
    <row r="106" spans="1:25" x14ac:dyDescent="0.25">
      <c r="A106" s="3" t="s">
        <v>210</v>
      </c>
      <c r="B106" t="str">
        <f>IFERROR(VLOOKUP(Tabela3[[#This Row],[Disciplina]],Tabela10[],2,0),"-")</f>
        <v>-</v>
      </c>
      <c r="C106" s="3" t="str">
        <f>IFERROR(VLOOKUP(Tabela3[[#This Row],[Disciplina]],Tabela10[],3,0),"-")</f>
        <v>-</v>
      </c>
      <c r="D106" s="10">
        <f>IFERROR(VLOOKUP(Tabela3[[#This Row],[Disciplina]],Tabela9[],2,0),"-")</f>
        <v>0</v>
      </c>
      <c r="E106" s="3" t="str">
        <f>IFERROR(VLOOKUP(Tabela3[[#This Row],[Disciplina]],Tabela9[],3,0),"-")</f>
        <v>NATHALIE DE ALMEIDA BRESSIANI</v>
      </c>
      <c r="F106" s="10" t="str">
        <f>IFERROR(VLOOKUP(Tabela3[[#This Row],[Disciplina]],Tabela8[],2,0),"-")</f>
        <v>-</v>
      </c>
      <c r="G106" s="3" t="str">
        <f>IFERROR(VLOOKUP(Tabela3[[#This Row],[Disciplina]],Tabela8[],3,0),"-")</f>
        <v>-</v>
      </c>
      <c r="H106" s="2" t="str">
        <f>IFERROR(VLOOKUP(Tabela3[[#This Row],[Disciplina]],q2016_3[],2,0),"_")</f>
        <v>_</v>
      </c>
      <c r="I106" s="2" t="str">
        <f>IFERROR(VLOOKUP(Tabela3[[#This Row],[Disciplina]],q2016_3[],3,0),"-")</f>
        <v>-</v>
      </c>
      <c r="J106" s="5" t="str">
        <f>IFERROR(VLOOKUP(Tabela3[[#This Row],[Disciplina]],q2016_3[],4,0),"-")</f>
        <v>-</v>
      </c>
      <c r="K106" s="2">
        <f>IFERROR(VLOOKUP(Tabela3[[#This Row],[Disciplina]],q2016_2[],2,0),"_")</f>
        <v>2</v>
      </c>
      <c r="L106" s="2">
        <f>IFERROR(VLOOKUP(Tabela3[[#This Row],[Disciplina]],q2016_2[],3,0),"-")</f>
        <v>0</v>
      </c>
      <c r="M106" s="5" t="str">
        <f>IFERROR(VLOOKUP(Tabela3[[#This Row],[Disciplina]],q2016_2[],4,0),"-")</f>
        <v>Flamarion Caldeira Ramos</v>
      </c>
      <c r="N106" s="8" t="str">
        <f>IFERROR(VLOOKUP(Tabela3[[#This Row],[Disciplina]],q2016_1[],2,0),"_")</f>
        <v>_</v>
      </c>
      <c r="O106" s="2" t="str">
        <f>IFERROR(VLOOKUP(Tabela3[[#This Row],[Disciplina]],q2016_1[],3,0),"-")</f>
        <v>-</v>
      </c>
      <c r="P106" s="5" t="str">
        <f>IFERROR(VLOOKUP(Tabela3[[#This Row],[Disciplina]],q2016_1[],4,0),"-")</f>
        <v>-</v>
      </c>
      <c r="Q106" s="2" t="str">
        <f>IFERROR(VLOOKUP(Tabela3[[#This Row],[Disciplina]],q2015_3[],2,0),"_")</f>
        <v>_</v>
      </c>
      <c r="R106" s="2" t="str">
        <f>IFERROR(VLOOKUP(Tabela3[[#This Row],[Disciplina]],q2015_3[],3,0),"_")</f>
        <v>_</v>
      </c>
      <c r="S106" s="5" t="str">
        <f>IFERROR(VLOOKUP(Tabela3[[#This Row],[Disciplina]],q2015_3[],4,0),"_")</f>
        <v>_</v>
      </c>
      <c r="T106" s="8">
        <f>IFERROR(VLOOKUP(Tabela3[[#This Row],[Disciplina]],q2015_2[],2,0),"_")</f>
        <v>0</v>
      </c>
      <c r="U106" s="2">
        <f>IFERROR(VLOOKUP(Tabela3[[#This Row],[Disciplina]],q2015_2[],3,0),"_")</f>
        <v>0</v>
      </c>
      <c r="V106" s="7" t="str">
        <f>IFERROR(VLOOKUP(Tabela3[[#This Row],[Disciplina]],q2015_2[],4,0),"_")</f>
        <v>Marinê de Souza Pereira</v>
      </c>
      <c r="W106" s="2" t="str">
        <f>IFERROR(VLOOKUP(Tabela3[[#This Row],[Disciplina]],q2015_1[],2,0),"_")</f>
        <v>_</v>
      </c>
      <c r="X106" s="2" t="str">
        <f>IFERROR(VLOOKUP(Tabela3[[#This Row],[Disciplina]],q2015_1[],3,0),"_")</f>
        <v>_</v>
      </c>
      <c r="Y106" s="2" t="str">
        <f>IFERROR(VLOOKUP(Tabela3[[#This Row],[Disciplina]],q2015_1[],4,0),"_")</f>
        <v>_</v>
      </c>
    </row>
    <row r="107" spans="1:25" x14ac:dyDescent="0.25">
      <c r="A107" s="3" t="s">
        <v>719</v>
      </c>
      <c r="B107">
        <f>IFERROR(VLOOKUP(Tabela3[[#This Row],[Disciplina]],Tabela10[],2,0),"-")</f>
        <v>0</v>
      </c>
      <c r="C107" s="3" t="str">
        <f>IFERROR(VLOOKUP(Tabela3[[#This Row],[Disciplina]],Tabela10[],3,0),"-")</f>
        <v>Fúlvio Rieli Mendes</v>
      </c>
      <c r="D107" t="str">
        <f>IFERROR(VLOOKUP(Tabela3[[#This Row],[Disciplina]],Tabela9[],2,0),"-")</f>
        <v>-</v>
      </c>
      <c r="E107" s="7" t="str">
        <f>IFERROR(VLOOKUP(Tabela3[[#This Row],[Disciplina]],Tabela9[],3,0),"-")</f>
        <v>-</v>
      </c>
      <c r="F107" s="2" t="str">
        <f>IFERROR(VLOOKUP(Tabela3[[#This Row],[Disciplina]],Tabela8[],2,0),"-")</f>
        <v>-</v>
      </c>
      <c r="G107" s="7" t="str">
        <f>IFERROR(VLOOKUP(Tabela3[[#This Row],[Disciplina]],Tabela8[],3,0),"-")</f>
        <v>-</v>
      </c>
      <c r="H107" s="2" t="str">
        <f>IFERROR(VLOOKUP(Tabela3[[#This Row],[Disciplina]],q2016_3[],2,0),"_")</f>
        <v>_</v>
      </c>
      <c r="I107" s="2" t="str">
        <f>IFERROR(VLOOKUP(Tabela3[[#This Row],[Disciplina]],q2016_3[],3,0),"-")</f>
        <v>-</v>
      </c>
      <c r="J107" s="5" t="str">
        <f>IFERROR(VLOOKUP(Tabela3[[#This Row],[Disciplina]],q2016_3[],4,0),"-")</f>
        <v>-</v>
      </c>
      <c r="K107" s="2" t="str">
        <f>IFERROR(VLOOKUP(Tabela3[[#This Row],[Disciplina]],q2016_2[],2,0),"_")</f>
        <v>_</v>
      </c>
      <c r="L107" s="2" t="str">
        <f>IFERROR(VLOOKUP(Tabela3[[#This Row],[Disciplina]],q2016_2[],3,0),"-")</f>
        <v>-</v>
      </c>
      <c r="M107" s="5" t="str">
        <f>IFERROR(VLOOKUP(Tabela3[[#This Row],[Disciplina]],q2016_2[],4,0),"-")</f>
        <v>-</v>
      </c>
      <c r="N107" s="8" t="str">
        <f>IFERROR(VLOOKUP(Tabela3[[#This Row],[Disciplina]],q2016_1[],2,0),"_")</f>
        <v>_</v>
      </c>
      <c r="O107" s="2" t="str">
        <f>IFERROR(VLOOKUP(Tabela3[[#This Row],[Disciplina]],q2016_1[],3,0),"-")</f>
        <v>-</v>
      </c>
      <c r="P107" s="5" t="str">
        <f>IFERROR(VLOOKUP(Tabela3[[#This Row],[Disciplina]],q2016_1[],4,0),"-")</f>
        <v>-</v>
      </c>
      <c r="Q107" s="2" t="str">
        <f>IFERROR(VLOOKUP(Tabela3[[#This Row],[Disciplina]],q2015_3[],2,0),"_")</f>
        <v>_</v>
      </c>
      <c r="R107" s="2" t="str">
        <f>IFERROR(VLOOKUP(Tabela3[[#This Row],[Disciplina]],q2015_3[],3,0),"_")</f>
        <v>_</v>
      </c>
      <c r="S107" s="5" t="str">
        <f>IFERROR(VLOOKUP(Tabela3[[#This Row],[Disciplina]],q2015_3[],4,0),"_")</f>
        <v>_</v>
      </c>
      <c r="T107" s="8" t="str">
        <f>IFERROR(VLOOKUP(Tabela3[[#This Row],[Disciplina]],q2015_2[],2,0),"_")</f>
        <v>_</v>
      </c>
      <c r="U107" s="2" t="str">
        <f>IFERROR(VLOOKUP(Tabela3[[#This Row],[Disciplina]],q2015_2[],3,0),"_")</f>
        <v>_</v>
      </c>
      <c r="V107" s="7" t="str">
        <f>IFERROR(VLOOKUP(Tabela3[[#This Row],[Disciplina]],q2015_2[],4,0),"_")</f>
        <v>_</v>
      </c>
      <c r="W107" s="2" t="str">
        <f>IFERROR(VLOOKUP(Tabela3[[#This Row],[Disciplina]],q2015_1[],2,0),"_")</f>
        <v>_</v>
      </c>
      <c r="X107" s="2" t="str">
        <f>IFERROR(VLOOKUP(Tabela3[[#This Row],[Disciplina]],q2015_1[],3,0),"_")</f>
        <v>_</v>
      </c>
      <c r="Y107" s="2" t="str">
        <f>IFERROR(VLOOKUP(Tabela3[[#This Row],[Disciplina]],q2015_1[],4,0),"_")</f>
        <v>_</v>
      </c>
    </row>
    <row r="108" spans="1:25" x14ac:dyDescent="0.25">
      <c r="A108" s="3" t="s">
        <v>55</v>
      </c>
      <c r="B108" t="str">
        <f>IFERROR(VLOOKUP(Tabela3[[#This Row],[Disciplina]],Tabela10[],2,0),"-")</f>
        <v>-</v>
      </c>
      <c r="C108" s="3" t="str">
        <f>IFERROR(VLOOKUP(Tabela3[[#This Row],[Disciplina]],Tabela10[],3,0),"-")</f>
        <v>-</v>
      </c>
      <c r="D108" s="10" t="str">
        <f>IFERROR(VLOOKUP(Tabela3[[#This Row],[Disciplina]],Tabela9[],2,0),"-")</f>
        <v>-</v>
      </c>
      <c r="E108" s="3" t="str">
        <f>IFERROR(VLOOKUP(Tabela3[[#This Row],[Disciplina]],Tabela9[],3,0),"-")</f>
        <v>-</v>
      </c>
      <c r="F108" s="10">
        <f>IFERROR(VLOOKUP(Tabela3[[#This Row],[Disciplina]],Tabela8[],2,0),"-")</f>
        <v>0</v>
      </c>
      <c r="G108" s="3" t="str">
        <f>IFERROR(VLOOKUP(Tabela3[[#This Row],[Disciplina]],Tabela8[],3,0),"-")</f>
        <v>Luciana Campos Paulino</v>
      </c>
      <c r="H108">
        <f>IFERROR(VLOOKUP(Tabela3[[#This Row],[Disciplina]],q2016_3[],2,0),"_")</f>
        <v>1</v>
      </c>
      <c r="I108">
        <f>IFERROR(VLOOKUP(Tabela3[[#This Row],[Disciplina]],q2016_3[],3,0),"-")</f>
        <v>0</v>
      </c>
      <c r="J108" s="4" t="str">
        <f>IFERROR(VLOOKUP(Tabela3[[#This Row],[Disciplina]],q2016_3[],4,0),"-")</f>
        <v>Luciana Campos Paulino</v>
      </c>
      <c r="K108" t="str">
        <f>IFERROR(VLOOKUP(Tabela3[[#This Row],[Disciplina]],q2016_2[],2,0),"_")</f>
        <v>_</v>
      </c>
      <c r="L108" t="str">
        <f>IFERROR(VLOOKUP(Tabela3[[#This Row],[Disciplina]],q2016_2[],3,0),"-")</f>
        <v>-</v>
      </c>
      <c r="M108" s="4" t="str">
        <f>IFERROR(VLOOKUP(Tabela3[[#This Row],[Disciplina]],q2016_2[],4,0),"-")</f>
        <v>-</v>
      </c>
      <c r="N108" t="str">
        <f>IFERROR(VLOOKUP(Tabela3[[#This Row],[Disciplina]],q2016_1[],2,0),"_")</f>
        <v>_</v>
      </c>
      <c r="O108" t="str">
        <f>IFERROR(VLOOKUP(Tabela3[[#This Row],[Disciplina]],q2016_1[],3,0),"-")</f>
        <v>-</v>
      </c>
      <c r="P108" s="4" t="str">
        <f>IFERROR(VLOOKUP(Tabela3[[#This Row],[Disciplina]],q2016_1[],4,0),"-")</f>
        <v>-</v>
      </c>
      <c r="Q108">
        <f>IFERROR(VLOOKUP(Tabela3[[#This Row],[Disciplina]],q2015_3[],2,0),"_")</f>
        <v>2</v>
      </c>
      <c r="R108">
        <f>IFERROR(VLOOKUP(Tabela3[[#This Row],[Disciplina]],q2015_3[],3,0),"_")</f>
        <v>0</v>
      </c>
      <c r="S108" s="4" t="str">
        <f>IFERROR(VLOOKUP(Tabela3[[#This Row],[Disciplina]],q2015_3[],4,0),"_")</f>
        <v>Luciana Campos Paulino</v>
      </c>
      <c r="T108" t="str">
        <f>IFERROR(VLOOKUP(Tabela3[[#This Row],[Disciplina]],q2015_2[],2,0),"_")</f>
        <v>_</v>
      </c>
      <c r="U108" t="str">
        <f>IFERROR(VLOOKUP(Tabela3[[#This Row],[Disciplina]],q2015_2[],3,0),"_")</f>
        <v>_</v>
      </c>
      <c r="V108" s="3" t="str">
        <f>IFERROR(VLOOKUP(Tabela3[[#This Row],[Disciplina]],q2015_2[],4,0),"_")</f>
        <v>_</v>
      </c>
      <c r="W108" t="str">
        <f>IFERROR(VLOOKUP(Tabela3[[#This Row],[Disciplina]],q2015_1[],2,0),"_")</f>
        <v>_</v>
      </c>
      <c r="X108" t="str">
        <f>IFERROR(VLOOKUP(Tabela3[[#This Row],[Disciplina]],q2015_1[],3,0),"_")</f>
        <v>_</v>
      </c>
      <c r="Y108" t="str">
        <f>IFERROR(VLOOKUP(Tabela3[[#This Row],[Disciplina]],q2015_1[],4,0),"_")</f>
        <v>_</v>
      </c>
    </row>
    <row r="109" spans="1:25" x14ac:dyDescent="0.25">
      <c r="A109" s="3" t="s">
        <v>211</v>
      </c>
      <c r="B109" t="str">
        <f>IFERROR(VLOOKUP(Tabela3[[#This Row],[Disciplina]],Tabela10[],2,0),"-")</f>
        <v>-</v>
      </c>
      <c r="C109" s="3" t="str">
        <f>IFERROR(VLOOKUP(Tabela3[[#This Row],[Disciplina]],Tabela10[],3,0),"-")</f>
        <v>-</v>
      </c>
      <c r="D109" s="10" t="str">
        <f>IFERROR(VLOOKUP(Tabela3[[#This Row],[Disciplina]],Tabela9[],2,0),"-")</f>
        <v>-</v>
      </c>
      <c r="E109" s="3" t="str">
        <f>IFERROR(VLOOKUP(Tabela3[[#This Row],[Disciplina]],Tabela9[],3,0),"-")</f>
        <v>-</v>
      </c>
      <c r="F109" s="10" t="str">
        <f>IFERROR(VLOOKUP(Tabela3[[#This Row],[Disciplina]],Tabela8[],2,0),"-")</f>
        <v>-</v>
      </c>
      <c r="G109" s="3" t="str">
        <f>IFERROR(VLOOKUP(Tabela3[[#This Row],[Disciplina]],Tabela8[],3,0),"-")</f>
        <v>-</v>
      </c>
      <c r="H109" s="2" t="str">
        <f>IFERROR(VLOOKUP(Tabela3[[#This Row],[Disciplina]],q2016_3[],2,0),"_")</f>
        <v>_</v>
      </c>
      <c r="I109" s="2" t="str">
        <f>IFERROR(VLOOKUP(Tabela3[[#This Row],[Disciplina]],q2016_3[],3,0),"-")</f>
        <v>-</v>
      </c>
      <c r="J109" s="5" t="str">
        <f>IFERROR(VLOOKUP(Tabela3[[#This Row],[Disciplina]],q2016_3[],4,0),"-")</f>
        <v>-</v>
      </c>
      <c r="K109">
        <f>IFERROR(VLOOKUP(Tabela3[[#This Row],[Disciplina]],q2016_2[],2,0),"_")</f>
        <v>1</v>
      </c>
      <c r="L109">
        <f>IFERROR(VLOOKUP(Tabela3[[#This Row],[Disciplina]],q2016_2[],3,0),"-")</f>
        <v>0</v>
      </c>
      <c r="M109" s="4" t="str">
        <f>IFERROR(VLOOKUP(Tabela3[[#This Row],[Disciplina]],q2016_2[],4,0),"-")</f>
        <v>Breno Arsioli Moura</v>
      </c>
      <c r="N109" t="str">
        <f>IFERROR(VLOOKUP(Tabela3[[#This Row],[Disciplina]],q2016_1[],2,0),"_")</f>
        <v>_</v>
      </c>
      <c r="O109" t="str">
        <f>IFERROR(VLOOKUP(Tabela3[[#This Row],[Disciplina]],q2016_1[],3,0),"-")</f>
        <v>-</v>
      </c>
      <c r="P109" s="4" t="str">
        <f>IFERROR(VLOOKUP(Tabela3[[#This Row],[Disciplina]],q2016_1[],4,0),"-")</f>
        <v>-</v>
      </c>
      <c r="Q109" t="str">
        <f>IFERROR(VLOOKUP(Tabela3[[#This Row],[Disciplina]],q2015_3[],2,0),"_")</f>
        <v>_</v>
      </c>
      <c r="R109" t="str">
        <f>IFERROR(VLOOKUP(Tabela3[[#This Row],[Disciplina]],q2015_3[],3,0),"_")</f>
        <v>_</v>
      </c>
      <c r="S109" s="4" t="str">
        <f>IFERROR(VLOOKUP(Tabela3[[#This Row],[Disciplina]],q2015_3[],4,0),"_")</f>
        <v>_</v>
      </c>
      <c r="T109" t="str">
        <f>IFERROR(VLOOKUP(Tabela3[[#This Row],[Disciplina]],q2015_2[],2,0),"_")</f>
        <v>_</v>
      </c>
      <c r="U109" t="str">
        <f>IFERROR(VLOOKUP(Tabela3[[#This Row],[Disciplina]],q2015_2[],3,0),"_")</f>
        <v>_</v>
      </c>
      <c r="V109" s="3" t="str">
        <f>IFERROR(VLOOKUP(Tabela3[[#This Row],[Disciplina]],q2015_2[],4,0),"_")</f>
        <v>_</v>
      </c>
      <c r="W109" t="str">
        <f>IFERROR(VLOOKUP(Tabela3[[#This Row],[Disciplina]],q2015_1[],2,0),"_")</f>
        <v>_</v>
      </c>
      <c r="X109" t="str">
        <f>IFERROR(VLOOKUP(Tabela3[[#This Row],[Disciplina]],q2015_1[],3,0),"_")</f>
        <v>_</v>
      </c>
      <c r="Y109" t="str">
        <f>IFERROR(VLOOKUP(Tabela3[[#This Row],[Disciplina]],q2015_1[],4,0),"_")</f>
        <v>_</v>
      </c>
    </row>
    <row r="110" spans="1:25" x14ac:dyDescent="0.25">
      <c r="A110" s="3" t="s">
        <v>492</v>
      </c>
      <c r="B110" t="str">
        <f>IFERROR(VLOOKUP(Tabela3[[#This Row],[Disciplina]],Tabela10[],2,0),"-")</f>
        <v>-</v>
      </c>
      <c r="C110" s="3" t="str">
        <f>IFERROR(VLOOKUP(Tabela3[[#This Row],[Disciplina]],Tabela10[],3,0),"-")</f>
        <v>-</v>
      </c>
      <c r="D110" s="10" t="str">
        <f>IFERROR(VLOOKUP(Tabela3[[#This Row],[Disciplina]],Tabela9[],2,0),"-")</f>
        <v>-</v>
      </c>
      <c r="E110" s="3" t="str">
        <f>IFERROR(VLOOKUP(Tabela3[[#This Row],[Disciplina]],Tabela9[],3,0),"-")</f>
        <v>-</v>
      </c>
      <c r="F110" s="10" t="str">
        <f>IFERROR(VLOOKUP(Tabela3[[#This Row],[Disciplina]],Tabela8[],2,0),"-")</f>
        <v>-</v>
      </c>
      <c r="G110" s="3" t="str">
        <f>IFERROR(VLOOKUP(Tabela3[[#This Row],[Disciplina]],Tabela8[],3,0),"-")</f>
        <v>-</v>
      </c>
      <c r="H110" s="2" t="str">
        <f>IFERROR(VLOOKUP(Tabela3[[#This Row],[Disciplina]],q2016_3[],2,0),"_")</f>
        <v>_</v>
      </c>
      <c r="I110" s="2" t="str">
        <f>IFERROR(VLOOKUP(Tabela3[[#This Row],[Disciplina]],q2016_3[],3,0),"-")</f>
        <v>-</v>
      </c>
      <c r="J110" s="5" t="str">
        <f>IFERROR(VLOOKUP(Tabela3[[#This Row],[Disciplina]],q2016_3[],4,0),"-")</f>
        <v>-</v>
      </c>
      <c r="K110" s="2" t="str">
        <f>IFERROR(VLOOKUP(Tabela3[[#This Row],[Disciplina]],q2016_2[],2,0),"_")</f>
        <v>_</v>
      </c>
      <c r="L110" s="2" t="str">
        <f>IFERROR(VLOOKUP(Tabela3[[#This Row],[Disciplina]],q2016_2[],3,0),"-")</f>
        <v>-</v>
      </c>
      <c r="M110" s="5" t="str">
        <f>IFERROR(VLOOKUP(Tabela3[[#This Row],[Disciplina]],q2016_2[],4,0),"-")</f>
        <v>-</v>
      </c>
      <c r="N110" s="8" t="str">
        <f>IFERROR(VLOOKUP(Tabela3[[#This Row],[Disciplina]],q2016_1[],2,0),"_")</f>
        <v>_</v>
      </c>
      <c r="O110" s="2" t="str">
        <f>IFERROR(VLOOKUP(Tabela3[[#This Row],[Disciplina]],q2016_1[],3,0),"-")</f>
        <v>-</v>
      </c>
      <c r="P110" s="5" t="str">
        <f>IFERROR(VLOOKUP(Tabela3[[#This Row],[Disciplina]],q2016_1[],4,0),"-")</f>
        <v>-</v>
      </c>
      <c r="Q110" s="2" t="str">
        <f>IFERROR(VLOOKUP(Tabela3[[#This Row],[Disciplina]],q2015_3[],2,0),"_")</f>
        <v>_</v>
      </c>
      <c r="R110" s="2" t="str">
        <f>IFERROR(VLOOKUP(Tabela3[[#This Row],[Disciplina]],q2015_3[],3,0),"_")</f>
        <v>_</v>
      </c>
      <c r="S110" s="5" t="str">
        <f>IFERROR(VLOOKUP(Tabela3[[#This Row],[Disciplina]],q2015_3[],4,0),"_")</f>
        <v>_</v>
      </c>
      <c r="T110" s="8">
        <f>IFERROR(VLOOKUP(Tabela3[[#This Row],[Disciplina]],q2015_2[],2,0),"_")</f>
        <v>0</v>
      </c>
      <c r="U110" s="2">
        <f>IFERROR(VLOOKUP(Tabela3[[#This Row],[Disciplina]],q2015_2[],3,0),"_")</f>
        <v>0</v>
      </c>
      <c r="V110" s="7" t="str">
        <f>IFERROR(VLOOKUP(Tabela3[[#This Row],[Disciplina]],q2015_2[],4,0),"_")</f>
        <v>Breno Arsoli Moura</v>
      </c>
      <c r="W110" s="2" t="str">
        <f>IFERROR(VLOOKUP(Tabela3[[#This Row],[Disciplina]],q2015_1[],2,0),"_")</f>
        <v>_</v>
      </c>
      <c r="X110" s="2" t="str">
        <f>IFERROR(VLOOKUP(Tabela3[[#This Row],[Disciplina]],q2015_1[],3,0),"_")</f>
        <v>_</v>
      </c>
      <c r="Y110" s="2" t="str">
        <f>IFERROR(VLOOKUP(Tabela3[[#This Row],[Disciplina]],q2015_1[],4,0),"_")</f>
        <v>_</v>
      </c>
    </row>
    <row r="111" spans="1:25" x14ac:dyDescent="0.25">
      <c r="A111" s="3" t="s">
        <v>594</v>
      </c>
      <c r="B111" t="str">
        <f>IFERROR(VLOOKUP(Tabela3[[#This Row],[Disciplina]],Tabela10[],2,0),"-")</f>
        <v>-</v>
      </c>
      <c r="C111" s="3" t="str">
        <f>IFERROR(VLOOKUP(Tabela3[[#This Row],[Disciplina]],Tabela10[],3,0),"-")</f>
        <v>-</v>
      </c>
      <c r="D111" t="str">
        <f>IFERROR(VLOOKUP(Tabela3[[#This Row],[Disciplina]],Tabela9[],2,0),"-")</f>
        <v>-</v>
      </c>
      <c r="E111" s="7" t="str">
        <f>IFERROR(VLOOKUP(Tabela3[[#This Row],[Disciplina]],Tabela9[],3,0),"-")</f>
        <v>-</v>
      </c>
      <c r="F111" s="2">
        <f>IFERROR(VLOOKUP(Tabela3[[#This Row],[Disciplina]],Tabela8[],2,0),"-")</f>
        <v>0</v>
      </c>
      <c r="G111" s="7" t="str">
        <f>IFERROR(VLOOKUP(Tabela3[[#This Row],[Disciplina]],Tabela8[],3,0),"-")</f>
        <v>Natalia Pirani Ghilardi Lopes</v>
      </c>
      <c r="H111" s="2" t="str">
        <f>IFERROR(VLOOKUP(Tabela3[[#This Row],[Disciplina]],q2016_3[],2,0),"_")</f>
        <v>_</v>
      </c>
      <c r="I111" s="2" t="str">
        <f>IFERROR(VLOOKUP(Tabela3[[#This Row],[Disciplina]],q2016_3[],3,0),"-")</f>
        <v>-</v>
      </c>
      <c r="J111" s="5" t="str">
        <f>IFERROR(VLOOKUP(Tabela3[[#This Row],[Disciplina]],q2016_3[],4,0),"-")</f>
        <v>-</v>
      </c>
      <c r="K111" s="2" t="str">
        <f>IFERROR(VLOOKUP(Tabela3[[#This Row],[Disciplina]],q2016_2[],2,0),"_")</f>
        <v>_</v>
      </c>
      <c r="L111" s="2" t="str">
        <f>IFERROR(VLOOKUP(Tabela3[[#This Row],[Disciplina]],q2016_2[],3,0),"-")</f>
        <v>-</v>
      </c>
      <c r="M111" s="5" t="str">
        <f>IFERROR(VLOOKUP(Tabela3[[#This Row],[Disciplina]],q2016_2[],4,0),"-")</f>
        <v>-</v>
      </c>
      <c r="N111" s="8" t="str">
        <f>IFERROR(VLOOKUP(Tabela3[[#This Row],[Disciplina]],q2016_1[],2,0),"_")</f>
        <v>_</v>
      </c>
      <c r="O111" s="2" t="str">
        <f>IFERROR(VLOOKUP(Tabela3[[#This Row],[Disciplina]],q2016_1[],3,0),"-")</f>
        <v>-</v>
      </c>
      <c r="P111" s="5" t="str">
        <f>IFERROR(VLOOKUP(Tabela3[[#This Row],[Disciplina]],q2016_1[],4,0),"-")</f>
        <v>-</v>
      </c>
      <c r="Q111" s="2" t="str">
        <f>IFERROR(VLOOKUP(Tabela3[[#This Row],[Disciplina]],q2015_3[],2,0),"_")</f>
        <v>_</v>
      </c>
      <c r="R111" s="2" t="str">
        <f>IFERROR(VLOOKUP(Tabela3[[#This Row],[Disciplina]],q2015_3[],3,0),"_")</f>
        <v>_</v>
      </c>
      <c r="S111" s="5" t="str">
        <f>IFERROR(VLOOKUP(Tabela3[[#This Row],[Disciplina]],q2015_3[],4,0),"_")</f>
        <v>_</v>
      </c>
      <c r="T111" s="8" t="str">
        <f>IFERROR(VLOOKUP(Tabela3[[#This Row],[Disciplina]],q2015_2[],2,0),"_")</f>
        <v>_</v>
      </c>
      <c r="U111" s="2" t="str">
        <f>IFERROR(VLOOKUP(Tabela3[[#This Row],[Disciplina]],q2015_2[],3,0),"_")</f>
        <v>_</v>
      </c>
      <c r="V111" s="7" t="str">
        <f>IFERROR(VLOOKUP(Tabela3[[#This Row],[Disciplina]],q2015_2[],4,0),"_")</f>
        <v>_</v>
      </c>
      <c r="W111" s="2" t="str">
        <f>IFERROR(VLOOKUP(Tabela3[[#This Row],[Disciplina]],q2015_1[],2,0),"_")</f>
        <v>_</v>
      </c>
      <c r="X111" s="2" t="str">
        <f>IFERROR(VLOOKUP(Tabela3[[#This Row],[Disciplina]],q2015_1[],3,0),"_")</f>
        <v>_</v>
      </c>
      <c r="Y111" s="2" t="str">
        <f>IFERROR(VLOOKUP(Tabela3[[#This Row],[Disciplina]],q2015_1[],4,0),"_")</f>
        <v>_</v>
      </c>
    </row>
    <row r="112" spans="1:25" x14ac:dyDescent="0.25">
      <c r="A112" s="3" t="s">
        <v>57</v>
      </c>
      <c r="B112">
        <f>IFERROR(VLOOKUP(Tabela3[[#This Row],[Disciplina]],Tabela10[],2,0),"-")</f>
        <v>0</v>
      </c>
      <c r="C112" s="3" t="str">
        <f>IFERROR(VLOOKUP(Tabela3[[#This Row],[Disciplina]],Tabela10[],3,0),"-")</f>
        <v>Erico Fernando Lopes Pereira Da Silva</v>
      </c>
      <c r="D112" s="10" t="str">
        <f>IFERROR(VLOOKUP(Tabela3[[#This Row],[Disciplina]],Tabela9[],2,0),"-")</f>
        <v>-</v>
      </c>
      <c r="E112" s="3" t="str">
        <f>IFERROR(VLOOKUP(Tabela3[[#This Row],[Disciplina]],Tabela9[],3,0),"-")</f>
        <v>-</v>
      </c>
      <c r="F112" s="10" t="str">
        <f>IFERROR(VLOOKUP(Tabela3[[#This Row],[Disciplina]],Tabela8[],2,0),"-")</f>
        <v>-</v>
      </c>
      <c r="G112" s="3" t="str">
        <f>IFERROR(VLOOKUP(Tabela3[[#This Row],[Disciplina]],Tabela8[],3,0),"-")</f>
        <v>-</v>
      </c>
      <c r="H112">
        <f>IFERROR(VLOOKUP(Tabela3[[#This Row],[Disciplina]],q2016_3[],2,0),"_")</f>
        <v>2</v>
      </c>
      <c r="I112">
        <f>IFERROR(VLOOKUP(Tabela3[[#This Row],[Disciplina]],q2016_3[],3,0),"-")</f>
        <v>0</v>
      </c>
      <c r="J112" s="4" t="str">
        <f>IFERROR(VLOOKUP(Tabela3[[#This Row],[Disciplina]],q2016_3[],4,0),"-")</f>
        <v>Anselmo Nogueira</v>
      </c>
      <c r="K112" t="str">
        <f>IFERROR(VLOOKUP(Tabela3[[#This Row],[Disciplina]],q2016_2[],2,0),"_")</f>
        <v>_</v>
      </c>
      <c r="L112" t="str">
        <f>IFERROR(VLOOKUP(Tabela3[[#This Row],[Disciplina]],q2016_2[],3,0),"-")</f>
        <v>-</v>
      </c>
      <c r="M112" s="4" t="str">
        <f>IFERROR(VLOOKUP(Tabela3[[#This Row],[Disciplina]],q2016_2[],4,0),"-")</f>
        <v>-</v>
      </c>
      <c r="N112" t="str">
        <f>IFERROR(VLOOKUP(Tabela3[[#This Row],[Disciplina]],q2016_1[],2,0),"_")</f>
        <v>_</v>
      </c>
      <c r="O112" t="str">
        <f>IFERROR(VLOOKUP(Tabela3[[#This Row],[Disciplina]],q2016_1[],3,0),"-")</f>
        <v>-</v>
      </c>
      <c r="P112" s="4" t="str">
        <f>IFERROR(VLOOKUP(Tabela3[[#This Row],[Disciplina]],q2016_1[],4,0),"-")</f>
        <v>-</v>
      </c>
      <c r="Q112" t="str">
        <f>IFERROR(VLOOKUP(Tabela3[[#This Row],[Disciplina]],q2015_3[],2,0),"_")</f>
        <v>_</v>
      </c>
      <c r="R112" t="str">
        <f>IFERROR(VLOOKUP(Tabela3[[#This Row],[Disciplina]],q2015_3[],3,0),"_")</f>
        <v>_</v>
      </c>
      <c r="S112" s="4" t="str">
        <f>IFERROR(VLOOKUP(Tabela3[[#This Row],[Disciplina]],q2015_3[],4,0),"_")</f>
        <v>_</v>
      </c>
      <c r="T112" t="str">
        <f>IFERROR(VLOOKUP(Tabela3[[#This Row],[Disciplina]],q2015_2[],2,0),"_")</f>
        <v>_</v>
      </c>
      <c r="U112" t="str">
        <f>IFERROR(VLOOKUP(Tabela3[[#This Row],[Disciplina]],q2015_2[],3,0),"_")</f>
        <v>_</v>
      </c>
      <c r="V112" s="3" t="str">
        <f>IFERROR(VLOOKUP(Tabela3[[#This Row],[Disciplina]],q2015_2[],4,0),"_")</f>
        <v>_</v>
      </c>
      <c r="W112" t="str">
        <f>IFERROR(VLOOKUP(Tabela3[[#This Row],[Disciplina]],q2015_1[],2,0),"_")</f>
        <v>_</v>
      </c>
      <c r="X112" t="str">
        <f>IFERROR(VLOOKUP(Tabela3[[#This Row],[Disciplina]],q2015_1[],3,0),"_")</f>
        <v>_</v>
      </c>
      <c r="Y112" t="str">
        <f>IFERROR(VLOOKUP(Tabela3[[#This Row],[Disciplina]],q2015_1[],4,0),"_")</f>
        <v>_</v>
      </c>
    </row>
    <row r="113" spans="1:25" x14ac:dyDescent="0.25">
      <c r="A113" s="3" t="s">
        <v>59</v>
      </c>
      <c r="B113">
        <f>IFERROR(VLOOKUP(Tabela3[[#This Row],[Disciplina]],Tabela10[],2,0),"-")</f>
        <v>0</v>
      </c>
      <c r="C113" s="3" t="str">
        <f>IFERROR(VLOOKUP(Tabela3[[#This Row],[Disciplina]],Tabela10[],3,0),"-")</f>
        <v>Luciana Campos Paulino</v>
      </c>
      <c r="D113">
        <f>IFERROR(VLOOKUP(Tabela3[[#This Row],[Disciplina]],Tabela9[],2,0),"-")</f>
        <v>3</v>
      </c>
      <c r="E113" s="7" t="str">
        <f>IFERROR(VLOOKUP(Tabela3[[#This Row],[Disciplina]],Tabela9[],3,0),"-")</f>
        <v>VANESSA KRUTH VERDADE</v>
      </c>
      <c r="F113" s="2">
        <f>IFERROR(VLOOKUP(Tabela3[[#This Row],[Disciplina]],Tabela8[],2,0),"-")</f>
        <v>0</v>
      </c>
      <c r="G113" s="7" t="str">
        <f>IFERROR(VLOOKUP(Tabela3[[#This Row],[Disciplina]],Tabela8[],3,0),"-")</f>
        <v>Vanessa Kruth Verdade</v>
      </c>
      <c r="H113" s="2">
        <f>IFERROR(VLOOKUP(Tabela3[[#This Row],[Disciplina]],q2016_3[],2,0),"_")</f>
        <v>2</v>
      </c>
      <c r="I113" s="2">
        <f>IFERROR(VLOOKUP(Tabela3[[#This Row],[Disciplina]],q2016_3[],3,0),"-")</f>
        <v>0</v>
      </c>
      <c r="J113" s="5" t="str">
        <f>IFERROR(VLOOKUP(Tabela3[[#This Row],[Disciplina]],q2016_3[],4,0),"-")</f>
        <v>Vanessa Kruth Verdade</v>
      </c>
      <c r="K113" s="2">
        <f>IFERROR(VLOOKUP(Tabela3[[#This Row],[Disciplina]],q2016_2[],2,0),"_")</f>
        <v>20</v>
      </c>
      <c r="L113" s="2">
        <f>IFERROR(VLOOKUP(Tabela3[[#This Row],[Disciplina]],q2016_2[],3,0),"-")</f>
        <v>3</v>
      </c>
      <c r="M113" s="5" t="str">
        <f>IFERROR(VLOOKUP(Tabela3[[#This Row],[Disciplina]],q2016_2[],4,0),"-")</f>
        <v>Vanessa Kruth Verdade</v>
      </c>
      <c r="N113" s="8">
        <f>IFERROR(VLOOKUP(Tabela3[[#This Row],[Disciplina]],q2016_1[],2,0),"_")</f>
        <v>2</v>
      </c>
      <c r="O113" s="2">
        <f>IFERROR(VLOOKUP(Tabela3[[#This Row],[Disciplina]],q2016_1[],3,0),"-")</f>
        <v>0</v>
      </c>
      <c r="P113" s="5" t="str">
        <f>IFERROR(VLOOKUP(Tabela3[[#This Row],[Disciplina]],q2016_1[],4,0),"-")</f>
        <v>Alberto José Olavarrieta Arab</v>
      </c>
      <c r="Q113" s="2" t="str">
        <f>IFERROR(VLOOKUP(Tabela3[[#This Row],[Disciplina]],q2015_3[],2,0),"_")</f>
        <v>_</v>
      </c>
      <c r="R113" s="2" t="str">
        <f>IFERROR(VLOOKUP(Tabela3[[#This Row],[Disciplina]],q2015_3[],3,0),"_")</f>
        <v>_</v>
      </c>
      <c r="S113" s="5" t="str">
        <f>IFERROR(VLOOKUP(Tabela3[[#This Row],[Disciplina]],q2015_3[],4,0),"_")</f>
        <v>_</v>
      </c>
      <c r="T113" s="8" t="str">
        <f>IFERROR(VLOOKUP(Tabela3[[#This Row],[Disciplina]],q2015_2[],2,0),"_")</f>
        <v>_</v>
      </c>
      <c r="U113" s="2" t="str">
        <f>IFERROR(VLOOKUP(Tabela3[[#This Row],[Disciplina]],q2015_2[],3,0),"_")</f>
        <v>_</v>
      </c>
      <c r="V113" s="7" t="str">
        <f>IFERROR(VLOOKUP(Tabela3[[#This Row],[Disciplina]],q2015_2[],4,0),"_")</f>
        <v>_</v>
      </c>
      <c r="W113" s="2" t="str">
        <f>IFERROR(VLOOKUP(Tabela3[[#This Row],[Disciplina]],q2015_1[],2,0),"_")</f>
        <v>_</v>
      </c>
      <c r="X113" s="2" t="str">
        <f>IFERROR(VLOOKUP(Tabela3[[#This Row],[Disciplina]],q2015_1[],3,0),"_")</f>
        <v>_</v>
      </c>
      <c r="Y113" s="2" t="str">
        <f>IFERROR(VLOOKUP(Tabela3[[#This Row],[Disciplina]],q2015_1[],4,0),"_")</f>
        <v>_</v>
      </c>
    </row>
    <row r="114" spans="1:25" x14ac:dyDescent="0.25">
      <c r="A114" s="3" t="s">
        <v>297</v>
      </c>
      <c r="B114" t="str">
        <f>IFERROR(VLOOKUP(Tabela3[[#This Row],[Disciplina]],Tabela10[],2,0),"-")</f>
        <v>-</v>
      </c>
      <c r="C114" s="3" t="str">
        <f>IFERROR(VLOOKUP(Tabela3[[#This Row],[Disciplina]],Tabela10[],3,0),"-")</f>
        <v>-</v>
      </c>
      <c r="D114" s="10" t="str">
        <f>IFERROR(VLOOKUP(Tabela3[[#This Row],[Disciplina]],Tabela9[],2,0),"-")</f>
        <v>-</v>
      </c>
      <c r="E114" s="3" t="str">
        <f>IFERROR(VLOOKUP(Tabela3[[#This Row],[Disciplina]],Tabela9[],3,0),"-")</f>
        <v>-</v>
      </c>
      <c r="F114" s="10" t="str">
        <f>IFERROR(VLOOKUP(Tabela3[[#This Row],[Disciplina]],Tabela8[],2,0),"-")</f>
        <v>-</v>
      </c>
      <c r="G114" s="3" t="str">
        <f>IFERROR(VLOOKUP(Tabela3[[#This Row],[Disciplina]],Tabela8[],3,0),"-")</f>
        <v>-</v>
      </c>
      <c r="H114" s="2" t="str">
        <f>IFERROR(VLOOKUP(Tabela3[[#This Row],[Disciplina]],q2016_3[],2,0),"_")</f>
        <v>_</v>
      </c>
      <c r="I114" s="2" t="str">
        <f>IFERROR(VLOOKUP(Tabela3[[#This Row],[Disciplina]],q2016_3[],3,0),"-")</f>
        <v>-</v>
      </c>
      <c r="J114" s="5" t="str">
        <f>IFERROR(VLOOKUP(Tabela3[[#This Row],[Disciplina]],q2016_3[],4,0),"-")</f>
        <v>-</v>
      </c>
      <c r="K114" s="2" t="str">
        <f>IFERROR(VLOOKUP(Tabela3[[#This Row],[Disciplina]],q2016_2[],2,0),"_")</f>
        <v>_</v>
      </c>
      <c r="L114" s="2" t="str">
        <f>IFERROR(VLOOKUP(Tabela3[[#This Row],[Disciplina]],q2016_2[],3,0),"-")</f>
        <v>-</v>
      </c>
      <c r="M114" s="5" t="str">
        <f>IFERROR(VLOOKUP(Tabela3[[#This Row],[Disciplina]],q2016_2[],4,0),"-")</f>
        <v>-</v>
      </c>
      <c r="N114" s="8">
        <f>IFERROR(VLOOKUP(Tabela3[[#This Row],[Disciplina]],q2016_1[],2,0),"_")</f>
        <v>2</v>
      </c>
      <c r="O114" s="2">
        <f>IFERROR(VLOOKUP(Tabela3[[#This Row],[Disciplina]],q2016_1[],3,0),"-")</f>
        <v>0</v>
      </c>
      <c r="P114" s="5" t="str">
        <f>IFERROR(VLOOKUP(Tabela3[[#This Row],[Disciplina]],q2016_1[],4,0),"-")</f>
        <v>Luciana Campos Paulino</v>
      </c>
      <c r="Q114" s="2" t="str">
        <f>IFERROR(VLOOKUP(Tabela3[[#This Row],[Disciplina]],q2015_3[],2,0),"_")</f>
        <v>_</v>
      </c>
      <c r="R114" s="2" t="str">
        <f>IFERROR(VLOOKUP(Tabela3[[#This Row],[Disciplina]],q2015_3[],3,0),"_")</f>
        <v>_</v>
      </c>
      <c r="S114" s="5" t="str">
        <f>IFERROR(VLOOKUP(Tabela3[[#This Row],[Disciplina]],q2015_3[],4,0),"_")</f>
        <v>_</v>
      </c>
      <c r="T114" s="8" t="str">
        <f>IFERROR(VLOOKUP(Tabela3[[#This Row],[Disciplina]],q2015_2[],2,0),"_")</f>
        <v>_</v>
      </c>
      <c r="U114" s="2" t="str">
        <f>IFERROR(VLOOKUP(Tabela3[[#This Row],[Disciplina]],q2015_2[],3,0),"_")</f>
        <v>_</v>
      </c>
      <c r="V114" s="7" t="str">
        <f>IFERROR(VLOOKUP(Tabela3[[#This Row],[Disciplina]],q2015_2[],4,0),"_")</f>
        <v>_</v>
      </c>
      <c r="W114" s="2">
        <f>IFERROR(VLOOKUP(Tabela3[[#This Row],[Disciplina]],q2015_1[],2,0),"_")</f>
        <v>1</v>
      </c>
      <c r="X114" s="2">
        <f>IFERROR(VLOOKUP(Tabela3[[#This Row],[Disciplina]],q2015_1[],3,0),"_")</f>
        <v>0</v>
      </c>
      <c r="Y114" s="2" t="str">
        <f>IFERROR(VLOOKUP(Tabela3[[#This Row],[Disciplina]],q2015_1[],4,0),"_")</f>
        <v>LUCIANA CAMPOS PAULINO</v>
      </c>
    </row>
    <row r="115" spans="1:25" x14ac:dyDescent="0.25">
      <c r="A115" s="3" t="s">
        <v>500</v>
      </c>
      <c r="B115">
        <f>IFERROR(VLOOKUP(Tabela3[[#This Row],[Disciplina]],Tabela10[],2,0),"-")</f>
        <v>0</v>
      </c>
      <c r="C115" s="3" t="str">
        <f>IFERROR(VLOOKUP(Tabela3[[#This Row],[Disciplina]],Tabela10[],3,0),"-")</f>
        <v>Paula Priscila Braga</v>
      </c>
      <c r="D115" s="10" t="str">
        <f>IFERROR(VLOOKUP(Tabela3[[#This Row],[Disciplina]],Tabela9[],2,0),"-")</f>
        <v>-</v>
      </c>
      <c r="E115" s="3" t="str">
        <f>IFERROR(VLOOKUP(Tabela3[[#This Row],[Disciplina]],Tabela9[],3,0),"-")</f>
        <v>-</v>
      </c>
      <c r="F115" s="10" t="str">
        <f>IFERROR(VLOOKUP(Tabela3[[#This Row],[Disciplina]],Tabela8[],2,0),"-")</f>
        <v>-</v>
      </c>
      <c r="G115" s="3" t="str">
        <f>IFERROR(VLOOKUP(Tabela3[[#This Row],[Disciplina]],Tabela8[],3,0),"-")</f>
        <v>-</v>
      </c>
      <c r="H115" s="2" t="str">
        <f>IFERROR(VLOOKUP(Tabela3[[#This Row],[Disciplina]],q2016_3[],2,0),"_")</f>
        <v>_</v>
      </c>
      <c r="I115" s="2" t="str">
        <f>IFERROR(VLOOKUP(Tabela3[[#This Row],[Disciplina]],q2016_3[],3,0),"-")</f>
        <v>-</v>
      </c>
      <c r="J115" s="5" t="str">
        <f>IFERROR(VLOOKUP(Tabela3[[#This Row],[Disciplina]],q2016_3[],4,0),"-")</f>
        <v>-</v>
      </c>
      <c r="K115" s="2" t="str">
        <f>IFERROR(VLOOKUP(Tabela3[[#This Row],[Disciplina]],q2016_2[],2,0),"_")</f>
        <v>_</v>
      </c>
      <c r="L115" s="2" t="str">
        <f>IFERROR(VLOOKUP(Tabela3[[#This Row],[Disciplina]],q2016_2[],3,0),"-")</f>
        <v>-</v>
      </c>
      <c r="M115" s="5" t="str">
        <f>IFERROR(VLOOKUP(Tabela3[[#This Row],[Disciplina]],q2016_2[],4,0),"-")</f>
        <v>-</v>
      </c>
      <c r="N115" s="8" t="str">
        <f>IFERROR(VLOOKUP(Tabela3[[#This Row],[Disciplina]],q2016_1[],2,0),"_")</f>
        <v>_</v>
      </c>
      <c r="O115" s="2" t="str">
        <f>IFERROR(VLOOKUP(Tabela3[[#This Row],[Disciplina]],q2016_1[],3,0),"-")</f>
        <v>-</v>
      </c>
      <c r="P115" s="5" t="str">
        <f>IFERROR(VLOOKUP(Tabela3[[#This Row],[Disciplina]],q2016_1[],4,0),"-")</f>
        <v>-</v>
      </c>
      <c r="Q115" s="2" t="str">
        <f>IFERROR(VLOOKUP(Tabela3[[#This Row],[Disciplina]],q2015_3[],2,0),"_")</f>
        <v>_</v>
      </c>
      <c r="R115" s="2" t="str">
        <f>IFERROR(VLOOKUP(Tabela3[[#This Row],[Disciplina]],q2015_3[],3,0),"_")</f>
        <v>_</v>
      </c>
      <c r="S115" s="5" t="str">
        <f>IFERROR(VLOOKUP(Tabela3[[#This Row],[Disciplina]],q2015_3[],4,0),"_")</f>
        <v>_</v>
      </c>
      <c r="T115" s="8">
        <f>IFERROR(VLOOKUP(Tabela3[[#This Row],[Disciplina]],q2015_2[],2,0),"_")</f>
        <v>0</v>
      </c>
      <c r="U115" s="2">
        <f>IFERROR(VLOOKUP(Tabela3[[#This Row],[Disciplina]],q2015_2[],3,0),"_")</f>
        <v>0</v>
      </c>
      <c r="V115" s="7" t="str">
        <f>IFERROR(VLOOKUP(Tabela3[[#This Row],[Disciplina]],q2015_2[],4,0),"_")</f>
        <v>Paula Priscila Braga</v>
      </c>
      <c r="W115" s="2" t="str">
        <f>IFERROR(VLOOKUP(Tabela3[[#This Row],[Disciplina]],q2015_1[],2,0),"_")</f>
        <v>_</v>
      </c>
      <c r="X115" s="2" t="str">
        <f>IFERROR(VLOOKUP(Tabela3[[#This Row],[Disciplina]],q2015_1[],3,0),"_")</f>
        <v>_</v>
      </c>
      <c r="Y115" s="2" t="str">
        <f>IFERROR(VLOOKUP(Tabela3[[#This Row],[Disciplina]],q2015_1[],4,0),"_")</f>
        <v>_</v>
      </c>
    </row>
    <row r="116" spans="1:25" x14ac:dyDescent="0.25">
      <c r="A116" s="3" t="s">
        <v>213</v>
      </c>
      <c r="B116" t="str">
        <f>IFERROR(VLOOKUP(Tabela3[[#This Row],[Disciplina]],Tabela10[],2,0),"-")</f>
        <v>-</v>
      </c>
      <c r="C116" s="3" t="str">
        <f>IFERROR(VLOOKUP(Tabela3[[#This Row],[Disciplina]],Tabela10[],3,0),"-")</f>
        <v>-</v>
      </c>
      <c r="D116" s="10">
        <f>IFERROR(VLOOKUP(Tabela3[[#This Row],[Disciplina]],Tabela9[],2,0),"-")</f>
        <v>0</v>
      </c>
      <c r="E116" s="3" t="str">
        <f>IFERROR(VLOOKUP(Tabela3[[#This Row],[Disciplina]],Tabela9[],3,0),"-")</f>
        <v>SERGIO HENRIQUE BEZERRA DE SOUSA LEAL</v>
      </c>
      <c r="F116" s="10" t="str">
        <f>IFERROR(VLOOKUP(Tabela3[[#This Row],[Disciplina]],Tabela8[],2,0),"-")</f>
        <v>-</v>
      </c>
      <c r="G116" s="3" t="str">
        <f>IFERROR(VLOOKUP(Tabela3[[#This Row],[Disciplina]],Tabela8[],3,0),"-")</f>
        <v>-</v>
      </c>
      <c r="H116" s="2" t="str">
        <f>IFERROR(VLOOKUP(Tabela3[[#This Row],[Disciplina]],q2016_3[],2,0),"_")</f>
        <v>_</v>
      </c>
      <c r="I116" s="2" t="str">
        <f>IFERROR(VLOOKUP(Tabela3[[#This Row],[Disciplina]],q2016_3[],3,0),"-")</f>
        <v>-</v>
      </c>
      <c r="J116" s="5" t="str">
        <f>IFERROR(VLOOKUP(Tabela3[[#This Row],[Disciplina]],q2016_3[],4,0),"-")</f>
        <v>-</v>
      </c>
      <c r="K116" s="2">
        <f>IFERROR(VLOOKUP(Tabela3[[#This Row],[Disciplina]],q2016_2[],2,0),"_")</f>
        <v>2</v>
      </c>
      <c r="L116" s="2">
        <f>IFERROR(VLOOKUP(Tabela3[[#This Row],[Disciplina]],q2016_2[],3,0),"-")</f>
        <v>0</v>
      </c>
      <c r="M116" s="5" t="str">
        <f>IFERROR(VLOOKUP(Tabela3[[#This Row],[Disciplina]],q2016_2[],4,0),"-")</f>
        <v>Rafael Cava Mori</v>
      </c>
      <c r="N116" s="8" t="str">
        <f>IFERROR(VLOOKUP(Tabela3[[#This Row],[Disciplina]],q2016_1[],2,0),"_")</f>
        <v>_</v>
      </c>
      <c r="O116" s="2" t="str">
        <f>IFERROR(VLOOKUP(Tabela3[[#This Row],[Disciplina]],q2016_1[],3,0),"-")</f>
        <v>-</v>
      </c>
      <c r="P116" s="5" t="str">
        <f>IFERROR(VLOOKUP(Tabela3[[#This Row],[Disciplina]],q2016_1[],4,0),"-")</f>
        <v>-</v>
      </c>
      <c r="Q116" s="2" t="str">
        <f>IFERROR(VLOOKUP(Tabela3[[#This Row],[Disciplina]],q2015_3[],2,0),"_")</f>
        <v>_</v>
      </c>
      <c r="R116" s="2" t="str">
        <f>IFERROR(VLOOKUP(Tabela3[[#This Row],[Disciplina]],q2015_3[],3,0),"_")</f>
        <v>_</v>
      </c>
      <c r="S116" s="5" t="str">
        <f>IFERROR(VLOOKUP(Tabela3[[#This Row],[Disciplina]],q2015_3[],4,0),"_")</f>
        <v>_</v>
      </c>
      <c r="T116" s="8">
        <f>IFERROR(VLOOKUP(Tabela3[[#This Row],[Disciplina]],q2015_2[],2,0),"_")</f>
        <v>0</v>
      </c>
      <c r="U116" s="2">
        <f>IFERROR(VLOOKUP(Tabela3[[#This Row],[Disciplina]],q2015_2[],3,0),"_")</f>
        <v>0</v>
      </c>
      <c r="V116" s="7" t="str">
        <f>IFERROR(VLOOKUP(Tabela3[[#This Row],[Disciplina]],q2015_2[],4,0),"_")</f>
        <v>Fernando Luiz Cássio Silva</v>
      </c>
      <c r="W116" s="2" t="str">
        <f>IFERROR(VLOOKUP(Tabela3[[#This Row],[Disciplina]],q2015_1[],2,0),"_")</f>
        <v>_</v>
      </c>
      <c r="X116" s="2" t="str">
        <f>IFERROR(VLOOKUP(Tabela3[[#This Row],[Disciplina]],q2015_1[],3,0),"_")</f>
        <v>_</v>
      </c>
      <c r="Y116" s="2" t="str">
        <f>IFERROR(VLOOKUP(Tabela3[[#This Row],[Disciplina]],q2015_1[],4,0),"_")</f>
        <v>_</v>
      </c>
    </row>
    <row r="117" spans="1:25" x14ac:dyDescent="0.25">
      <c r="A117" s="3" t="s">
        <v>298</v>
      </c>
      <c r="B117" t="str">
        <f>IFERROR(VLOOKUP(Tabela3[[#This Row],[Disciplina]],Tabela10[],2,0),"-")</f>
        <v>-</v>
      </c>
      <c r="C117" s="3" t="str">
        <f>IFERROR(VLOOKUP(Tabela3[[#This Row],[Disciplina]],Tabela10[],3,0),"-")</f>
        <v>-</v>
      </c>
      <c r="D117" s="10" t="str">
        <f>IFERROR(VLOOKUP(Tabela3[[#This Row],[Disciplina]],Tabela9[],2,0),"-")</f>
        <v>-</v>
      </c>
      <c r="E117" s="3" t="str">
        <f>IFERROR(VLOOKUP(Tabela3[[#This Row],[Disciplina]],Tabela9[],3,0),"-")</f>
        <v>-</v>
      </c>
      <c r="F117" s="10">
        <f>IFERROR(VLOOKUP(Tabela3[[#This Row],[Disciplina]],Tabela8[],2,0),"-")</f>
        <v>0</v>
      </c>
      <c r="G117" s="3" t="str">
        <f>IFERROR(VLOOKUP(Tabela3[[#This Row],[Disciplina]],Tabela8[],3,0),"-")</f>
        <v>Daniele Ribeiro de Araújo</v>
      </c>
      <c r="H117" s="2" t="str">
        <f>IFERROR(VLOOKUP(Tabela3[[#This Row],[Disciplina]],q2016_3[],2,0),"_")</f>
        <v>_</v>
      </c>
      <c r="I117" s="2" t="str">
        <f>IFERROR(VLOOKUP(Tabela3[[#This Row],[Disciplina]],q2016_3[],3,0),"-")</f>
        <v>-</v>
      </c>
      <c r="J117" s="5" t="str">
        <f>IFERROR(VLOOKUP(Tabela3[[#This Row],[Disciplina]],q2016_3[],4,0),"-")</f>
        <v>-</v>
      </c>
      <c r="K117" s="2" t="str">
        <f>IFERROR(VLOOKUP(Tabela3[[#This Row],[Disciplina]],q2016_2[],2,0),"_")</f>
        <v>_</v>
      </c>
      <c r="L117" s="2" t="str">
        <f>IFERROR(VLOOKUP(Tabela3[[#This Row],[Disciplina]],q2016_2[],3,0),"-")</f>
        <v>-</v>
      </c>
      <c r="M117" s="5" t="str">
        <f>IFERROR(VLOOKUP(Tabela3[[#This Row],[Disciplina]],q2016_2[],4,0),"-")</f>
        <v>-</v>
      </c>
      <c r="N117">
        <f>IFERROR(VLOOKUP(Tabela3[[#This Row],[Disciplina]],q2016_1[],2,0),"_")</f>
        <v>2</v>
      </c>
      <c r="O117">
        <f>IFERROR(VLOOKUP(Tabela3[[#This Row],[Disciplina]],q2016_1[],3,0),"-")</f>
        <v>0</v>
      </c>
      <c r="P117" s="4" t="str">
        <f>IFERROR(VLOOKUP(Tabela3[[#This Row],[Disciplina]],q2016_1[],4,0),"-")</f>
        <v>Daniele Ribeiro de Araújo</v>
      </c>
      <c r="Q117" t="str">
        <f>IFERROR(VLOOKUP(Tabela3[[#This Row],[Disciplina]],q2015_3[],2,0),"_")</f>
        <v>_</v>
      </c>
      <c r="R117" t="str">
        <f>IFERROR(VLOOKUP(Tabela3[[#This Row],[Disciplina]],q2015_3[],3,0),"_")</f>
        <v>_</v>
      </c>
      <c r="S117" s="4" t="str">
        <f>IFERROR(VLOOKUP(Tabela3[[#This Row],[Disciplina]],q2015_3[],4,0),"_")</f>
        <v>_</v>
      </c>
      <c r="T117" t="str">
        <f>IFERROR(VLOOKUP(Tabela3[[#This Row],[Disciplina]],q2015_2[],2,0),"_")</f>
        <v>_</v>
      </c>
      <c r="U117" t="str">
        <f>IFERROR(VLOOKUP(Tabela3[[#This Row],[Disciplina]],q2015_2[],3,0),"_")</f>
        <v>_</v>
      </c>
      <c r="V117" s="3" t="str">
        <f>IFERROR(VLOOKUP(Tabela3[[#This Row],[Disciplina]],q2015_2[],4,0),"_")</f>
        <v>_</v>
      </c>
      <c r="W117" t="str">
        <f>IFERROR(VLOOKUP(Tabela3[[#This Row],[Disciplina]],q2015_1[],2,0),"_")</f>
        <v>_</v>
      </c>
      <c r="X117" t="str">
        <f>IFERROR(VLOOKUP(Tabela3[[#This Row],[Disciplina]],q2015_1[],3,0),"_")</f>
        <v>_</v>
      </c>
      <c r="Y117" t="str">
        <f>IFERROR(VLOOKUP(Tabela3[[#This Row],[Disciplina]],q2015_1[],4,0),"_")</f>
        <v>_</v>
      </c>
    </row>
    <row r="118" spans="1:25" x14ac:dyDescent="0.25">
      <c r="A118" s="3" t="s">
        <v>307</v>
      </c>
      <c r="B118" t="str">
        <f>IFERROR(VLOOKUP(Tabela3[[#This Row],[Disciplina]],Tabela10[],2,0),"-")</f>
        <v>-</v>
      </c>
      <c r="C118" s="3" t="str">
        <f>IFERROR(VLOOKUP(Tabela3[[#This Row],[Disciplina]],Tabela10[],3,0),"-")</f>
        <v>-</v>
      </c>
      <c r="D118" t="str">
        <f>IFERROR(VLOOKUP(Tabela3[[#This Row],[Disciplina]],Tabela9[],2,0),"-")</f>
        <v>-</v>
      </c>
      <c r="E118" s="7" t="str">
        <f>IFERROR(VLOOKUP(Tabela3[[#This Row],[Disciplina]],Tabela9[],3,0),"-")</f>
        <v>-</v>
      </c>
      <c r="F118" s="2">
        <f>IFERROR(VLOOKUP(Tabela3[[#This Row],[Disciplina]],Tabela8[],2,0),"-")</f>
        <v>0</v>
      </c>
      <c r="G118" s="7" t="str">
        <f>IFERROR(VLOOKUP(Tabela3[[#This Row],[Disciplina]],Tabela8[],3,0),"-")</f>
        <v>Eduardo Nasser</v>
      </c>
      <c r="H118" s="2" t="str">
        <f>IFERROR(VLOOKUP(Tabela3[[#This Row],[Disciplina]],q2016_3[],2,0),"_")</f>
        <v>_</v>
      </c>
      <c r="I118" s="2" t="str">
        <f>IFERROR(VLOOKUP(Tabela3[[#This Row],[Disciplina]],q2016_3[],3,0),"-")</f>
        <v>-</v>
      </c>
      <c r="J118" s="5" t="str">
        <f>IFERROR(VLOOKUP(Tabela3[[#This Row],[Disciplina]],q2016_3[],4,0),"-")</f>
        <v>-</v>
      </c>
      <c r="K118" s="2" t="str">
        <f>IFERROR(VLOOKUP(Tabela3[[#This Row],[Disciplina]],q2016_2[],2,0),"_")</f>
        <v>_</v>
      </c>
      <c r="L118" s="2" t="str">
        <f>IFERROR(VLOOKUP(Tabela3[[#This Row],[Disciplina]],q2016_2[],3,0),"-")</f>
        <v>-</v>
      </c>
      <c r="M118" s="5" t="str">
        <f>IFERROR(VLOOKUP(Tabela3[[#This Row],[Disciplina]],q2016_2[],4,0),"-")</f>
        <v>-</v>
      </c>
      <c r="N118" s="6">
        <f>IFERROR(VLOOKUP(Tabela3[[#This Row],[Disciplina]],q2016_1[],2,0),"_")</f>
        <v>2</v>
      </c>
      <c r="O118" s="2">
        <f>IFERROR(VLOOKUP(Tabela3[[#This Row],[Disciplina]],q2016_1[],3,0),"-")</f>
        <v>0</v>
      </c>
      <c r="P118" s="5" t="str">
        <f>IFERROR(VLOOKUP(Tabela3[[#This Row],[Disciplina]],q2016_1[],4,0),"-")</f>
        <v>Luiz Fernando Barrére Martin</v>
      </c>
      <c r="Q118" s="2" t="str">
        <f>IFERROR(VLOOKUP(Tabela3[[#This Row],[Disciplina]],q2015_3[],2,0),"_")</f>
        <v>_</v>
      </c>
      <c r="R118" s="2" t="str">
        <f>IFERROR(VLOOKUP(Tabela3[[#This Row],[Disciplina]],q2015_3[],3,0),"_")</f>
        <v>_</v>
      </c>
      <c r="S118" s="5" t="str">
        <f>IFERROR(VLOOKUP(Tabela3[[#This Row],[Disciplina]],q2015_3[],4,0),"_")</f>
        <v>_</v>
      </c>
      <c r="T118" s="6" t="str">
        <f>IFERROR(VLOOKUP(Tabela3[[#This Row],[Disciplina]],q2015_2[],2,0),"_")</f>
        <v>_</v>
      </c>
      <c r="U118" s="2" t="str">
        <f>IFERROR(VLOOKUP(Tabela3[[#This Row],[Disciplina]],q2015_2[],3,0),"_")</f>
        <v>_</v>
      </c>
      <c r="V118" s="7" t="str">
        <f>IFERROR(VLOOKUP(Tabela3[[#This Row],[Disciplina]],q2015_2[],4,0),"_")</f>
        <v>_</v>
      </c>
      <c r="W118" s="2">
        <f>IFERROR(VLOOKUP(Tabela3[[#This Row],[Disciplina]],q2015_1[],2,0),"_")</f>
        <v>2</v>
      </c>
      <c r="X118" s="2">
        <f>IFERROR(VLOOKUP(Tabela3[[#This Row],[Disciplina]],q2015_1[],3,0),"_")</f>
        <v>0</v>
      </c>
      <c r="Y118" s="2" t="str">
        <f>IFERROR(VLOOKUP(Tabela3[[#This Row],[Disciplina]],q2015_1[],4,0),"_")</f>
        <v>LUIZ FERNANDO BARRÉRE MARTIN</v>
      </c>
    </row>
    <row r="119" spans="1:25" x14ac:dyDescent="0.25">
      <c r="A119" s="3" t="s">
        <v>215</v>
      </c>
      <c r="B119" t="str">
        <f>IFERROR(VLOOKUP(Tabela3[[#This Row],[Disciplina]],Tabela10[],2,0),"-")</f>
        <v>-</v>
      </c>
      <c r="C119" s="3" t="str">
        <f>IFERROR(VLOOKUP(Tabela3[[#This Row],[Disciplina]],Tabela10[],3,0),"-")</f>
        <v>-</v>
      </c>
      <c r="D119" t="str">
        <f>IFERROR(VLOOKUP(Tabela3[[#This Row],[Disciplina]],Tabela9[],2,0),"-")</f>
        <v>1,5/1,5</v>
      </c>
      <c r="E119" s="7" t="str">
        <f>IFERROR(VLOOKUP(Tabela3[[#This Row],[Disciplina]],Tabela9[],3,0),"-")</f>
        <v>EDUARDO PERES NOVAIS DE SÁ (TEORIA)/REINALDO LUIZ CAVASSO FILHO (PRÁTICA)</v>
      </c>
      <c r="F119" s="2" t="str">
        <f>IFERROR(VLOOKUP(Tabela3[[#This Row],[Disciplina]],Tabela8[],2,0),"-")</f>
        <v>-</v>
      </c>
      <c r="G119" s="7" t="str">
        <f>IFERROR(VLOOKUP(Tabela3[[#This Row],[Disciplina]],Tabela8[],3,0),"-")</f>
        <v>-</v>
      </c>
      <c r="H119" s="2" t="str">
        <f>IFERROR(VLOOKUP(Tabela3[[#This Row],[Disciplina]],q2016_3[],2,0),"_")</f>
        <v>_</v>
      </c>
      <c r="I119" s="2" t="str">
        <f>IFERROR(VLOOKUP(Tabela3[[#This Row],[Disciplina]],q2016_3[],3,0),"-")</f>
        <v>-</v>
      </c>
      <c r="J119" s="5" t="str">
        <f>IFERROR(VLOOKUP(Tabela3[[#This Row],[Disciplina]],q2016_3[],4,0),"-")</f>
        <v>-</v>
      </c>
      <c r="K119" s="2">
        <f>IFERROR(VLOOKUP(Tabela3[[#This Row],[Disciplina]],q2016_2[],2,0),"_")</f>
        <v>65</v>
      </c>
      <c r="L119" s="2">
        <f>IFERROR(VLOOKUP(Tabela3[[#This Row],[Disciplina]],q2016_2[],3,0),"-")</f>
        <v>3</v>
      </c>
      <c r="M119" s="5" t="str">
        <f>IFERROR(VLOOKUP(Tabela3[[#This Row],[Disciplina]],q2016_2[],4,0),"-")</f>
        <v>Raquel Ribeiro/Reinaldo Luiz Cavasso Filho</v>
      </c>
      <c r="N119" s="6" t="str">
        <f>IFERROR(VLOOKUP(Tabela3[[#This Row],[Disciplina]],q2016_1[],2,0),"_")</f>
        <v>_</v>
      </c>
      <c r="O119" s="2" t="str">
        <f>IFERROR(VLOOKUP(Tabela3[[#This Row],[Disciplina]],q2016_1[],3,0),"-")</f>
        <v>-</v>
      </c>
      <c r="P119" s="5" t="str">
        <f>IFERROR(VLOOKUP(Tabela3[[#This Row],[Disciplina]],q2016_1[],4,0),"-")</f>
        <v>-</v>
      </c>
      <c r="Q119" s="2" t="str">
        <f>IFERROR(VLOOKUP(Tabela3[[#This Row],[Disciplina]],q2015_3[],2,0),"_")</f>
        <v>_</v>
      </c>
      <c r="R119" s="2" t="str">
        <f>IFERROR(VLOOKUP(Tabela3[[#This Row],[Disciplina]],q2015_3[],3,0),"_")</f>
        <v>_</v>
      </c>
      <c r="S119" s="5" t="str">
        <f>IFERROR(VLOOKUP(Tabela3[[#This Row],[Disciplina]],q2015_3[],4,0),"_")</f>
        <v>_</v>
      </c>
      <c r="T119" s="6">
        <f>IFERROR(VLOOKUP(Tabela3[[#This Row],[Disciplina]],q2015_2[],2,0),"_")</f>
        <v>0</v>
      </c>
      <c r="U119" s="2" t="str">
        <f>IFERROR(VLOOKUP(Tabela3[[#This Row],[Disciplina]],q2015_2[],3,0),"_")</f>
        <v>1,5/1,5</v>
      </c>
      <c r="V119" s="7" t="str">
        <f>IFERROR(VLOOKUP(Tabela3[[#This Row],[Disciplina]],q2015_2[],4,0),"_")</f>
        <v>Eduardo Peres Novais de Sa (teoria) e Reinaldo Luiz Cavasso Filho (prática)  </v>
      </c>
      <c r="W119" s="2" t="str">
        <f>IFERROR(VLOOKUP(Tabela3[[#This Row],[Disciplina]],q2015_1[],2,0),"_")</f>
        <v>_</v>
      </c>
      <c r="X119" s="2" t="str">
        <f>IFERROR(VLOOKUP(Tabela3[[#This Row],[Disciplina]],q2015_1[],3,0),"_")</f>
        <v>_</v>
      </c>
      <c r="Y119" s="2" t="str">
        <f>IFERROR(VLOOKUP(Tabela3[[#This Row],[Disciplina]],q2015_1[],4,0),"_")</f>
        <v>_</v>
      </c>
    </row>
    <row r="120" spans="1:25" ht="30" x14ac:dyDescent="0.25">
      <c r="A120" s="3" t="s">
        <v>61</v>
      </c>
      <c r="B120">
        <f>IFERROR(VLOOKUP(Tabela3[[#This Row],[Disciplina]],Tabela10[],2,0),"-")</f>
        <v>3</v>
      </c>
      <c r="C120" s="3" t="str">
        <f>IFERROR(VLOOKUP(Tabela3[[#This Row],[Disciplina]],Tabela10[],3,0),"-")</f>
        <v>Raquel Ribeiro</v>
      </c>
      <c r="D120" t="str">
        <f>IFERROR(VLOOKUP(Tabela3[[#This Row],[Disciplina]],Tabela9[],2,0),"-")</f>
        <v>-</v>
      </c>
      <c r="E120" s="7" t="str">
        <f>IFERROR(VLOOKUP(Tabela3[[#This Row],[Disciplina]],Tabela9[],3,0),"-")</f>
        <v>-</v>
      </c>
      <c r="F120" s="2" t="str">
        <f>IFERROR(VLOOKUP(Tabela3[[#This Row],[Disciplina]],Tabela8[],2,0),"-")</f>
        <v>1,0/1,0</v>
      </c>
      <c r="G120" s="7" t="str">
        <f>IFERROR(VLOOKUP(Tabela3[[#This Row],[Disciplina]],Tabela8[],3,0),"-")</f>
        <v>Alysson Fábio Ferrari (teoria) / Regina Keiko Murakami (prática)</v>
      </c>
      <c r="H120" s="2">
        <f>IFERROR(VLOOKUP(Tabela3[[#This Row],[Disciplina]],q2016_3[],2,0),"_")</f>
        <v>44</v>
      </c>
      <c r="I120" s="2">
        <f>IFERROR(VLOOKUP(Tabela3[[#This Row],[Disciplina]],q2016_3[],3,0),"-")</f>
        <v>3</v>
      </c>
      <c r="J120" s="5" t="str">
        <f>IFERROR(VLOOKUP(Tabela3[[#This Row],[Disciplina]],q2016_3[],4,0),"-")</f>
        <v xml:space="preserve">Teoria: Eduardo de Moraes Gregores
Laboratório: José Javier Saez Acuña </v>
      </c>
      <c r="K120" s="2" t="str">
        <f>IFERROR(VLOOKUP(Tabela3[[#This Row],[Disciplina]],q2016_2[],2,0),"_")</f>
        <v>_</v>
      </c>
      <c r="L120" s="2" t="str">
        <f>IFERROR(VLOOKUP(Tabela3[[#This Row],[Disciplina]],q2016_2[],3,0),"-")</f>
        <v>-</v>
      </c>
      <c r="M120" s="5" t="str">
        <f>IFERROR(VLOOKUP(Tabela3[[#This Row],[Disciplina]],q2016_2[],4,0),"-")</f>
        <v>-</v>
      </c>
      <c r="N120" s="6">
        <f>IFERROR(VLOOKUP(Tabela3[[#This Row],[Disciplina]],q2016_1[],2,0),"_")</f>
        <v>1</v>
      </c>
      <c r="O120" s="2">
        <f>IFERROR(VLOOKUP(Tabela3[[#This Row],[Disciplina]],q2016_1[],3,0),"-")</f>
        <v>3</v>
      </c>
      <c r="P120" s="5" t="str">
        <f>IFERROR(VLOOKUP(Tabela3[[#This Row],[Disciplina]],q2016_1[],4,0),"-")</f>
        <v>Andre Paniago Lessa (teoria)/Raquel de Almeida Ribeiro (laboratório)</v>
      </c>
      <c r="Q120" s="2">
        <f>IFERROR(VLOOKUP(Tabela3[[#This Row],[Disciplina]],q2015_3[],2,0),"_")</f>
        <v>42</v>
      </c>
      <c r="R120" s="2">
        <f>IFERROR(VLOOKUP(Tabela3[[#This Row],[Disciplina]],q2015_3[],3,0),"_")</f>
        <v>3</v>
      </c>
      <c r="S120" s="5" t="str">
        <f>IFERROR(VLOOKUP(Tabela3[[#This Row],[Disciplina]],q2015_3[],4,0),"_")</f>
        <v>Roosevelt Droppa Junior (Teoria) Jean Jacques Bonvent (Prática)</v>
      </c>
      <c r="T120" s="6" t="str">
        <f>IFERROR(VLOOKUP(Tabela3[[#This Row],[Disciplina]],q2015_2[],2,0),"_")</f>
        <v>_</v>
      </c>
      <c r="U120" s="2" t="str">
        <f>IFERROR(VLOOKUP(Tabela3[[#This Row],[Disciplina]],q2015_2[],3,0),"_")</f>
        <v>_</v>
      </c>
      <c r="V120" s="7" t="str">
        <f>IFERROR(VLOOKUP(Tabela3[[#This Row],[Disciplina]],q2015_2[],4,0),"_")</f>
        <v>_</v>
      </c>
      <c r="W120" s="2">
        <f>IFERROR(VLOOKUP(Tabela3[[#This Row],[Disciplina]],q2015_1[],2,0),"_")</f>
        <v>19</v>
      </c>
      <c r="X120" s="2" t="str">
        <f>IFERROR(VLOOKUP(Tabela3[[#This Row],[Disciplina]],q2015_1[],3,0),"_")</f>
        <v>1,5/1,5</v>
      </c>
      <c r="Y120" s="2" t="str">
        <f>IFERROR(VLOOKUP(Tabela3[[#This Row],[Disciplina]],q2015_1[],4,0),"_")</f>
        <v>PEDRO GALLI MERCADANTE / MARCOS DE ABREU AVILA</v>
      </c>
    </row>
    <row r="121" spans="1:25" x14ac:dyDescent="0.25">
      <c r="A121" s="3" t="s">
        <v>410</v>
      </c>
      <c r="B121" t="str">
        <f>IFERROR(VLOOKUP(Tabela3[[#This Row],[Disciplina]],Tabela10[],2,0),"-")</f>
        <v>-</v>
      </c>
      <c r="C121" s="3" t="str">
        <f>IFERROR(VLOOKUP(Tabela3[[#This Row],[Disciplina]],Tabela10[],3,0),"-")</f>
        <v>-</v>
      </c>
      <c r="D121" s="10" t="str">
        <f>IFERROR(VLOOKUP(Tabela3[[#This Row],[Disciplina]],Tabela9[],2,0),"-")</f>
        <v>-</v>
      </c>
      <c r="E121" s="3" t="str">
        <f>IFERROR(VLOOKUP(Tabela3[[#This Row],[Disciplina]],Tabela9[],3,0),"-")</f>
        <v>-</v>
      </c>
      <c r="F121" s="10" t="str">
        <f>IFERROR(VLOOKUP(Tabela3[[#This Row],[Disciplina]],Tabela8[],2,0),"-")</f>
        <v>-</v>
      </c>
      <c r="G121" s="3" t="str">
        <f>IFERROR(VLOOKUP(Tabela3[[#This Row],[Disciplina]],Tabela8[],3,0),"-")</f>
        <v>-</v>
      </c>
      <c r="H121" s="2" t="str">
        <f>IFERROR(VLOOKUP(Tabela3[[#This Row],[Disciplina]],q2016_3[],2,0),"_")</f>
        <v>_</v>
      </c>
      <c r="I121" s="2" t="str">
        <f>IFERROR(VLOOKUP(Tabela3[[#This Row],[Disciplina]],q2016_3[],3,0),"-")</f>
        <v>-</v>
      </c>
      <c r="J121" s="5" t="str">
        <f>IFERROR(VLOOKUP(Tabela3[[#This Row],[Disciplina]],q2016_3[],4,0),"-")</f>
        <v>-</v>
      </c>
      <c r="K121" s="2" t="str">
        <f>IFERROR(VLOOKUP(Tabela3[[#This Row],[Disciplina]],q2016_2[],2,0),"_")</f>
        <v>_</v>
      </c>
      <c r="L121" s="2" t="str">
        <f>IFERROR(VLOOKUP(Tabela3[[#This Row],[Disciplina]],q2016_2[],3,0),"-")</f>
        <v>-</v>
      </c>
      <c r="M121" s="5" t="str">
        <f>IFERROR(VLOOKUP(Tabela3[[#This Row],[Disciplina]],q2016_2[],4,0),"-")</f>
        <v>-</v>
      </c>
      <c r="N121" s="9" t="str">
        <f>IFERROR(VLOOKUP(Tabela3[[#This Row],[Disciplina]],q2016_1[],2,0),"_")</f>
        <v>_</v>
      </c>
      <c r="O121" t="str">
        <f>IFERROR(VLOOKUP(Tabela3[[#This Row],[Disciplina]],q2016_1[],3,0),"-")</f>
        <v>-</v>
      </c>
      <c r="P121" s="5" t="str">
        <f>IFERROR(VLOOKUP(Tabela3[[#This Row],[Disciplina]],q2016_1[],4,0),"-")</f>
        <v>-</v>
      </c>
      <c r="Q121">
        <f>IFERROR(VLOOKUP(Tabela3[[#This Row],[Disciplina]],q2015_3[],2,0),"_")</f>
        <v>2</v>
      </c>
      <c r="R121">
        <f>IFERROR(VLOOKUP(Tabela3[[#This Row],[Disciplina]],q2015_3[],3,0),"_")</f>
        <v>0</v>
      </c>
      <c r="S121" s="4" t="str">
        <f>IFERROR(VLOOKUP(Tabela3[[#This Row],[Disciplina]],q2015_3[],4,0),"_")</f>
        <v>Marcelo Augusto Leigui de Oliveira</v>
      </c>
      <c r="T121" s="9" t="str">
        <f>IFERROR(VLOOKUP(Tabela3[[#This Row],[Disciplina]],q2015_2[],2,0),"_")</f>
        <v>_</v>
      </c>
      <c r="U121" t="str">
        <f>IFERROR(VLOOKUP(Tabela3[[#This Row],[Disciplina]],q2015_2[],3,0),"_")</f>
        <v>_</v>
      </c>
      <c r="V121" s="3" t="str">
        <f>IFERROR(VLOOKUP(Tabela3[[#This Row],[Disciplina]],q2015_2[],4,0),"_")</f>
        <v>_</v>
      </c>
      <c r="W121" t="str">
        <f>IFERROR(VLOOKUP(Tabela3[[#This Row],[Disciplina]],q2015_1[],2,0),"_")</f>
        <v>_</v>
      </c>
      <c r="X121" t="str">
        <f>IFERROR(VLOOKUP(Tabela3[[#This Row],[Disciplina]],q2015_1[],3,0),"_")</f>
        <v>_</v>
      </c>
      <c r="Y121" t="str">
        <f>IFERROR(VLOOKUP(Tabela3[[#This Row],[Disciplina]],q2015_1[],4,0),"_")</f>
        <v>_</v>
      </c>
    </row>
    <row r="122" spans="1:25" ht="45" x14ac:dyDescent="0.25">
      <c r="A122" s="3" t="s">
        <v>63</v>
      </c>
      <c r="B122" t="str">
        <f>IFERROR(VLOOKUP(Tabela3[[#This Row],[Disciplina]],Tabela10[],2,0),"-")</f>
        <v>-</v>
      </c>
      <c r="C122" s="3" t="str">
        <f>IFERROR(VLOOKUP(Tabela3[[#This Row],[Disciplina]],Tabela10[],3,0),"-")</f>
        <v>-</v>
      </c>
      <c r="D122" t="str">
        <f>IFERROR(VLOOKUP(Tabela3[[#This Row],[Disciplina]],Tabela9[],2,0),"-")</f>
        <v>-</v>
      </c>
      <c r="E122" s="7" t="str">
        <f>IFERROR(VLOOKUP(Tabela3[[#This Row],[Disciplina]],Tabela9[],3,0),"-")</f>
        <v>-</v>
      </c>
      <c r="F122" s="2" t="str">
        <f>IFERROR(VLOOKUP(Tabela3[[#This Row],[Disciplina]],Tabela8[],2,0),"-")</f>
        <v>1,5/1,5</v>
      </c>
      <c r="G122" s="7" t="str">
        <f>IFERROR(VLOOKUP(Tabela3[[#This Row],[Disciplina]],Tabela8[],3,0),"-")</f>
        <v xml:space="preserve">Eduardo Peres Novaes de Sá (teoria) / Mauro Rogerio Cosentino (prática) </v>
      </c>
      <c r="H122" s="2">
        <f>IFERROR(VLOOKUP(Tabela3[[#This Row],[Disciplina]],q2016_3[],2,0),"_")</f>
        <v>15</v>
      </c>
      <c r="I122" s="2">
        <f>IFERROR(VLOOKUP(Tabela3[[#This Row],[Disciplina]],q2016_3[],3,0),"-")</f>
        <v>3</v>
      </c>
      <c r="J122" s="5" t="str">
        <f>IFERROR(VLOOKUP(Tabela3[[#This Row],[Disciplina]],q2016_3[],4,0),"-")</f>
        <v>Teoria: Adriano Reinaldo Viçoto Benvenho
Laboratório: Marcos de Abreu Ávila</v>
      </c>
      <c r="K122" s="2" t="str">
        <f>IFERROR(VLOOKUP(Tabela3[[#This Row],[Disciplina]],q2016_2[],2,0),"_")</f>
        <v>_</v>
      </c>
      <c r="L122" s="2" t="str">
        <f>IFERROR(VLOOKUP(Tabela3[[#This Row],[Disciplina]],q2016_2[],3,0),"-")</f>
        <v>-</v>
      </c>
      <c r="M122" s="5" t="str">
        <f>IFERROR(VLOOKUP(Tabela3[[#This Row],[Disciplina]],q2016_2[],4,0),"-")</f>
        <v>-</v>
      </c>
      <c r="N122" s="6">
        <f>IFERROR(VLOOKUP(Tabela3[[#This Row],[Disciplina]],q2016_1[],2,0),"_")</f>
        <v>2</v>
      </c>
      <c r="O122" s="2">
        <f>IFERROR(VLOOKUP(Tabela3[[#This Row],[Disciplina]],q2016_1[],3,0),"-")</f>
        <v>3</v>
      </c>
      <c r="P122" s="5" t="str">
        <f>IFERROR(VLOOKUP(Tabela3[[#This Row],[Disciplina]],q2016_1[],4,0),"-")</f>
        <v>Leticie Mendonça Ferreira (teoria) / Flávio Leandro de Souza (prática)</v>
      </c>
      <c r="Q122" s="2">
        <f>IFERROR(VLOOKUP(Tabela3[[#This Row],[Disciplina]],q2015_3[],2,0),"_")</f>
        <v>12</v>
      </c>
      <c r="R122" s="2">
        <f>IFERROR(VLOOKUP(Tabela3[[#This Row],[Disciplina]],q2015_3[],3,0),"_")</f>
        <v>2</v>
      </c>
      <c r="S122" s="5" t="str">
        <f>IFERROR(VLOOKUP(Tabela3[[#This Row],[Disciplina]],q2015_3[],4,0),"_")</f>
        <v>Regina Keiko Murakami (Teoria) Laura Paulucci Marinho (Prática)</v>
      </c>
      <c r="T122" s="6" t="str">
        <f>IFERROR(VLOOKUP(Tabela3[[#This Row],[Disciplina]],q2015_2[],2,0),"_")</f>
        <v>_</v>
      </c>
      <c r="U122" s="2" t="str">
        <f>IFERROR(VLOOKUP(Tabela3[[#This Row],[Disciplina]],q2015_2[],3,0),"_")</f>
        <v>_</v>
      </c>
      <c r="V122" s="7" t="str">
        <f>IFERROR(VLOOKUP(Tabela3[[#This Row],[Disciplina]],q2015_2[],4,0),"_")</f>
        <v>_</v>
      </c>
      <c r="W122" s="2">
        <f>IFERROR(VLOOKUP(Tabela3[[#This Row],[Disciplina]],q2015_1[],2,0),"_")</f>
        <v>34</v>
      </c>
      <c r="X122" s="2" t="str">
        <f>IFERROR(VLOOKUP(Tabela3[[#This Row],[Disciplina]],q2015_1[],3,0),"_")</f>
        <v>1,5/1,5</v>
      </c>
      <c r="Y122" s="2" t="str">
        <f>IFERROR(VLOOKUP(Tabela3[[#This Row],[Disciplina]],q2015_1[],4,0),"_")</f>
        <v>LETICIE MENDONÇA FERREIRA  / FLAVIO LEANDRO DE SOUZA</v>
      </c>
    </row>
    <row r="123" spans="1:25" x14ac:dyDescent="0.25">
      <c r="A123" s="3" t="s">
        <v>217</v>
      </c>
      <c r="B123">
        <f>IFERROR(VLOOKUP(Tabela3[[#This Row],[Disciplina]],Tabela10[],2,0),"-")</f>
        <v>0</v>
      </c>
      <c r="C123" s="3" t="str">
        <f>IFERROR(VLOOKUP(Tabela3[[#This Row],[Disciplina]],Tabela10[],3,0),"-")</f>
        <v>Marcio Luiz Dos Santos</v>
      </c>
      <c r="D123" s="10" t="str">
        <f>IFERROR(VLOOKUP(Tabela3[[#This Row],[Disciplina]],Tabela9[],2,0),"-")</f>
        <v>-</v>
      </c>
      <c r="E123" s="3" t="str">
        <f>IFERROR(VLOOKUP(Tabela3[[#This Row],[Disciplina]],Tabela9[],3,0),"-")</f>
        <v>-</v>
      </c>
      <c r="F123" s="10" t="str">
        <f>IFERROR(VLOOKUP(Tabela3[[#This Row],[Disciplina]],Tabela8[],2,0),"-")</f>
        <v>-</v>
      </c>
      <c r="G123" s="3" t="str">
        <f>IFERROR(VLOOKUP(Tabela3[[#This Row],[Disciplina]],Tabela8[],3,0),"-")</f>
        <v>-</v>
      </c>
      <c r="H123" s="2" t="str">
        <f>IFERROR(VLOOKUP(Tabela3[[#This Row],[Disciplina]],q2016_3[],2,0),"_")</f>
        <v>_</v>
      </c>
      <c r="I123" s="2" t="str">
        <f>IFERROR(VLOOKUP(Tabela3[[#This Row],[Disciplina]],q2016_3[],3,0),"-")</f>
        <v>-</v>
      </c>
      <c r="J123" s="5" t="str">
        <f>IFERROR(VLOOKUP(Tabela3[[#This Row],[Disciplina]],q2016_3[],4,0),"-")</f>
        <v>-</v>
      </c>
      <c r="K123">
        <f>IFERROR(VLOOKUP(Tabela3[[#This Row],[Disciplina]],q2016_2[],2,0),"_")</f>
        <v>1</v>
      </c>
      <c r="L123">
        <f>IFERROR(VLOOKUP(Tabela3[[#This Row],[Disciplina]],q2016_2[],3,0),"-")</f>
        <v>0</v>
      </c>
      <c r="M123" s="4" t="str">
        <f>IFERROR(VLOOKUP(Tabela3[[#This Row],[Disciplina]],q2016_2[],4,0),"-")</f>
        <v>Márcio Luiz dos Santos</v>
      </c>
      <c r="N123" s="9" t="str">
        <f>IFERROR(VLOOKUP(Tabela3[[#This Row],[Disciplina]],q2016_1[],2,0),"_")</f>
        <v>_</v>
      </c>
      <c r="O123" t="str">
        <f>IFERROR(VLOOKUP(Tabela3[[#This Row],[Disciplina]],q2016_1[],3,0),"-")</f>
        <v>-</v>
      </c>
      <c r="P123" s="4" t="str">
        <f>IFERROR(VLOOKUP(Tabela3[[#This Row],[Disciplina]],q2016_1[],4,0),"-")</f>
        <v>-</v>
      </c>
      <c r="Q123" t="str">
        <f>IFERROR(VLOOKUP(Tabela3[[#This Row],[Disciplina]],q2015_3[],2,0),"_")</f>
        <v>_</v>
      </c>
      <c r="R123" t="str">
        <f>IFERROR(VLOOKUP(Tabela3[[#This Row],[Disciplina]],q2015_3[],3,0),"_")</f>
        <v>_</v>
      </c>
      <c r="S123" s="4" t="str">
        <f>IFERROR(VLOOKUP(Tabela3[[#This Row],[Disciplina]],q2015_3[],4,0),"_")</f>
        <v>_</v>
      </c>
      <c r="T123" s="9" t="str">
        <f>IFERROR(VLOOKUP(Tabela3[[#This Row],[Disciplina]],q2015_2[],2,0),"_")</f>
        <v>_</v>
      </c>
      <c r="U123" t="str">
        <f>IFERROR(VLOOKUP(Tabela3[[#This Row],[Disciplina]],q2015_2[],3,0),"_")</f>
        <v>_</v>
      </c>
      <c r="V123" s="3" t="str">
        <f>IFERROR(VLOOKUP(Tabela3[[#This Row],[Disciplina]],q2015_2[],4,0),"_")</f>
        <v>_</v>
      </c>
      <c r="W123" t="str">
        <f>IFERROR(VLOOKUP(Tabela3[[#This Row],[Disciplina]],q2015_1[],2,0),"_")</f>
        <v>_</v>
      </c>
      <c r="X123" t="str">
        <f>IFERROR(VLOOKUP(Tabela3[[#This Row],[Disciplina]],q2015_1[],3,0),"_")</f>
        <v>_</v>
      </c>
      <c r="Y123" t="str">
        <f>IFERROR(VLOOKUP(Tabela3[[#This Row],[Disciplina]],q2015_1[],4,0),"_")</f>
        <v>_</v>
      </c>
    </row>
    <row r="124" spans="1:25" x14ac:dyDescent="0.25">
      <c r="A124" s="3" t="s">
        <v>723</v>
      </c>
      <c r="B124">
        <f>IFERROR(VLOOKUP(Tabela3[[#This Row],[Disciplina]],Tabela10[],2,0),"-")</f>
        <v>0</v>
      </c>
      <c r="C124" s="3" t="str">
        <f>IFERROR(VLOOKUP(Tabela3[[#This Row],[Disciplina]],Tabela10[],3,0),"-")</f>
        <v>Daniel Pansarelli</v>
      </c>
      <c r="D124" t="str">
        <f>IFERROR(VLOOKUP(Tabela3[[#This Row],[Disciplina]],Tabela9[],2,0),"-")</f>
        <v>-</v>
      </c>
      <c r="E124" s="7" t="str">
        <f>IFERROR(VLOOKUP(Tabela3[[#This Row],[Disciplina]],Tabela9[],3,0),"-")</f>
        <v>-</v>
      </c>
      <c r="F124" s="2" t="str">
        <f>IFERROR(VLOOKUP(Tabela3[[#This Row],[Disciplina]],Tabela8[],2,0),"-")</f>
        <v>-</v>
      </c>
      <c r="G124" s="7" t="str">
        <f>IFERROR(VLOOKUP(Tabela3[[#This Row],[Disciplina]],Tabela8[],3,0),"-")</f>
        <v>-</v>
      </c>
      <c r="H124" s="2" t="str">
        <f>IFERROR(VLOOKUP(Tabela3[[#This Row],[Disciplina]],q2016_3[],2,0),"_")</f>
        <v>_</v>
      </c>
      <c r="I124" s="2" t="str">
        <f>IFERROR(VLOOKUP(Tabela3[[#This Row],[Disciplina]],q2016_3[],3,0),"-")</f>
        <v>-</v>
      </c>
      <c r="J124" s="5" t="str">
        <f>IFERROR(VLOOKUP(Tabela3[[#This Row],[Disciplina]],q2016_3[],4,0),"-")</f>
        <v>-</v>
      </c>
      <c r="K124" s="2" t="str">
        <f>IFERROR(VLOOKUP(Tabela3[[#This Row],[Disciplina]],q2016_2[],2,0),"_")</f>
        <v>_</v>
      </c>
      <c r="L124" s="2" t="str">
        <f>IFERROR(VLOOKUP(Tabela3[[#This Row],[Disciplina]],q2016_2[],3,0),"-")</f>
        <v>-</v>
      </c>
      <c r="M124" s="5" t="str">
        <f>IFERROR(VLOOKUP(Tabela3[[#This Row],[Disciplina]],q2016_2[],4,0),"-")</f>
        <v>-</v>
      </c>
      <c r="N124" s="6" t="str">
        <f>IFERROR(VLOOKUP(Tabela3[[#This Row],[Disciplina]],q2016_1[],2,0),"_")</f>
        <v>_</v>
      </c>
      <c r="O124" s="2" t="str">
        <f>IFERROR(VLOOKUP(Tabela3[[#This Row],[Disciplina]],q2016_1[],3,0),"-")</f>
        <v>-</v>
      </c>
      <c r="P124" s="5" t="str">
        <f>IFERROR(VLOOKUP(Tabela3[[#This Row],[Disciplina]],q2016_1[],4,0),"-")</f>
        <v>-</v>
      </c>
      <c r="Q124" s="2" t="str">
        <f>IFERROR(VLOOKUP(Tabela3[[#This Row],[Disciplina]],q2015_3[],2,0),"_")</f>
        <v>_</v>
      </c>
      <c r="R124" s="2" t="str">
        <f>IFERROR(VLOOKUP(Tabela3[[#This Row],[Disciplina]],q2015_3[],3,0),"_")</f>
        <v>_</v>
      </c>
      <c r="S124" s="5" t="str">
        <f>IFERROR(VLOOKUP(Tabela3[[#This Row],[Disciplina]],q2015_3[],4,0),"_")</f>
        <v>_</v>
      </c>
      <c r="T124" s="6" t="str">
        <f>IFERROR(VLOOKUP(Tabela3[[#This Row],[Disciplina]],q2015_2[],2,0),"_")</f>
        <v>_</v>
      </c>
      <c r="U124" s="2" t="str">
        <f>IFERROR(VLOOKUP(Tabela3[[#This Row],[Disciplina]],q2015_2[],3,0),"_")</f>
        <v>_</v>
      </c>
      <c r="V124" s="7" t="str">
        <f>IFERROR(VLOOKUP(Tabela3[[#This Row],[Disciplina]],q2015_2[],4,0),"_")</f>
        <v>_</v>
      </c>
      <c r="W124" s="2" t="str">
        <f>IFERROR(VLOOKUP(Tabela3[[#This Row],[Disciplina]],q2015_1[],2,0),"_")</f>
        <v>_</v>
      </c>
      <c r="X124" s="2" t="str">
        <f>IFERROR(VLOOKUP(Tabela3[[#This Row],[Disciplina]],q2015_1[],3,0),"_")</f>
        <v>_</v>
      </c>
      <c r="Y124" s="2" t="str">
        <f>IFERROR(VLOOKUP(Tabela3[[#This Row],[Disciplina]],q2015_1[],4,0),"_")</f>
        <v>_</v>
      </c>
    </row>
    <row r="125" spans="1:25" x14ac:dyDescent="0.25">
      <c r="A125" s="3" t="s">
        <v>725</v>
      </c>
      <c r="B125">
        <f>IFERROR(VLOOKUP(Tabela3[[#This Row],[Disciplina]],Tabela10[],2,0),"-")</f>
        <v>0</v>
      </c>
      <c r="C125" s="3" t="str">
        <f>IFERROR(VLOOKUP(Tabela3[[#This Row],[Disciplina]],Tabela10[],3,0),"-")</f>
        <v>Aléxia Cruz Bretas</v>
      </c>
      <c r="D125" t="str">
        <f>IFERROR(VLOOKUP(Tabela3[[#This Row],[Disciplina]],Tabela9[],2,0),"-")</f>
        <v>-</v>
      </c>
      <c r="E125" s="7" t="str">
        <f>IFERROR(VLOOKUP(Tabela3[[#This Row],[Disciplina]],Tabela9[],3,0),"-")</f>
        <v>-</v>
      </c>
      <c r="F125" s="2" t="str">
        <f>IFERROR(VLOOKUP(Tabela3[[#This Row],[Disciplina]],Tabela8[],2,0),"-")</f>
        <v>-</v>
      </c>
      <c r="G125" s="7" t="str">
        <f>IFERROR(VLOOKUP(Tabela3[[#This Row],[Disciplina]],Tabela8[],3,0),"-")</f>
        <v>-</v>
      </c>
      <c r="H125" s="2" t="str">
        <f>IFERROR(VLOOKUP(Tabela3[[#This Row],[Disciplina]],q2016_3[],2,0),"_")</f>
        <v>_</v>
      </c>
      <c r="I125" s="2" t="str">
        <f>IFERROR(VLOOKUP(Tabela3[[#This Row],[Disciplina]],q2016_3[],3,0),"-")</f>
        <v>-</v>
      </c>
      <c r="J125" s="5" t="str">
        <f>IFERROR(VLOOKUP(Tabela3[[#This Row],[Disciplina]],q2016_3[],4,0),"-")</f>
        <v>-</v>
      </c>
      <c r="K125" s="2" t="str">
        <f>IFERROR(VLOOKUP(Tabela3[[#This Row],[Disciplina]],q2016_2[],2,0),"_")</f>
        <v>_</v>
      </c>
      <c r="L125" s="2" t="str">
        <f>IFERROR(VLOOKUP(Tabela3[[#This Row],[Disciplina]],q2016_2[],3,0),"-")</f>
        <v>-</v>
      </c>
      <c r="M125" s="5" t="str">
        <f>IFERROR(VLOOKUP(Tabela3[[#This Row],[Disciplina]],q2016_2[],4,0),"-")</f>
        <v>-</v>
      </c>
      <c r="N125" s="6" t="str">
        <f>IFERROR(VLOOKUP(Tabela3[[#This Row],[Disciplina]],q2016_1[],2,0),"_")</f>
        <v>_</v>
      </c>
      <c r="O125" s="2" t="str">
        <f>IFERROR(VLOOKUP(Tabela3[[#This Row],[Disciplina]],q2016_1[],3,0),"-")</f>
        <v>-</v>
      </c>
      <c r="P125" s="5" t="str">
        <f>IFERROR(VLOOKUP(Tabela3[[#This Row],[Disciplina]],q2016_1[],4,0),"-")</f>
        <v>-</v>
      </c>
      <c r="Q125" s="2" t="str">
        <f>IFERROR(VLOOKUP(Tabela3[[#This Row],[Disciplina]],q2015_3[],2,0),"_")</f>
        <v>_</v>
      </c>
      <c r="R125" s="2" t="str">
        <f>IFERROR(VLOOKUP(Tabela3[[#This Row],[Disciplina]],q2015_3[],3,0),"_")</f>
        <v>_</v>
      </c>
      <c r="S125" s="5" t="str">
        <f>IFERROR(VLOOKUP(Tabela3[[#This Row],[Disciplina]],q2015_3[],4,0),"_")</f>
        <v>_</v>
      </c>
      <c r="T125" s="6" t="str">
        <f>IFERROR(VLOOKUP(Tabela3[[#This Row],[Disciplina]],q2015_2[],2,0),"_")</f>
        <v>_</v>
      </c>
      <c r="U125" s="2" t="str">
        <f>IFERROR(VLOOKUP(Tabela3[[#This Row],[Disciplina]],q2015_2[],3,0),"_")</f>
        <v>_</v>
      </c>
      <c r="V125" s="7" t="str">
        <f>IFERROR(VLOOKUP(Tabela3[[#This Row],[Disciplina]],q2015_2[],4,0),"_")</f>
        <v>_</v>
      </c>
      <c r="W125" s="2" t="str">
        <f>IFERROR(VLOOKUP(Tabela3[[#This Row],[Disciplina]],q2015_1[],2,0),"_")</f>
        <v>_</v>
      </c>
      <c r="X125" s="2" t="str">
        <f>IFERROR(VLOOKUP(Tabela3[[#This Row],[Disciplina]],q2015_1[],3,0),"_")</f>
        <v>_</v>
      </c>
      <c r="Y125" s="2" t="str">
        <f>IFERROR(VLOOKUP(Tabela3[[#This Row],[Disciplina]],q2015_1[],4,0),"_")</f>
        <v>_</v>
      </c>
    </row>
    <row r="126" spans="1:25" x14ac:dyDescent="0.25">
      <c r="A126" s="3" t="s">
        <v>318</v>
      </c>
      <c r="B126" t="str">
        <f>IFERROR(VLOOKUP(Tabela3[[#This Row],[Disciplina]],Tabela10[],2,0),"-")</f>
        <v>-</v>
      </c>
      <c r="C126" s="3" t="str">
        <f>IFERROR(VLOOKUP(Tabela3[[#This Row],[Disciplina]],Tabela10[],3,0),"-")</f>
        <v>-</v>
      </c>
      <c r="D126" s="10" t="str">
        <f>IFERROR(VLOOKUP(Tabela3[[#This Row],[Disciplina]],Tabela9[],2,0),"-")</f>
        <v>-</v>
      </c>
      <c r="E126" s="3" t="str">
        <f>IFERROR(VLOOKUP(Tabela3[[#This Row],[Disciplina]],Tabela9[],3,0),"-")</f>
        <v>-</v>
      </c>
      <c r="F126" s="10" t="str">
        <f>IFERROR(VLOOKUP(Tabela3[[#This Row],[Disciplina]],Tabela8[],2,0),"-")</f>
        <v>-</v>
      </c>
      <c r="G126" s="3" t="str">
        <f>IFERROR(VLOOKUP(Tabela3[[#This Row],[Disciplina]],Tabela8[],3,0),"-")</f>
        <v>-</v>
      </c>
      <c r="H126" s="2" t="str">
        <f>IFERROR(VLOOKUP(Tabela3[[#This Row],[Disciplina]],q2016_3[],2,0),"_")</f>
        <v>_</v>
      </c>
      <c r="I126" s="2" t="str">
        <f>IFERROR(VLOOKUP(Tabela3[[#This Row],[Disciplina]],q2016_3[],3,0),"-")</f>
        <v>-</v>
      </c>
      <c r="J126" s="5" t="str">
        <f>IFERROR(VLOOKUP(Tabela3[[#This Row],[Disciplina]],q2016_3[],4,0),"-")</f>
        <v>-</v>
      </c>
      <c r="K126" s="2" t="str">
        <f>IFERROR(VLOOKUP(Tabela3[[#This Row],[Disciplina]],q2016_2[],2,0),"_")</f>
        <v>_</v>
      </c>
      <c r="L126" s="2" t="str">
        <f>IFERROR(VLOOKUP(Tabela3[[#This Row],[Disciplina]],q2016_2[],3,0),"-")</f>
        <v>-</v>
      </c>
      <c r="M126" s="5" t="str">
        <f>IFERROR(VLOOKUP(Tabela3[[#This Row],[Disciplina]],q2016_2[],4,0),"-")</f>
        <v>-</v>
      </c>
      <c r="N126" s="9">
        <f>IFERROR(VLOOKUP(Tabela3[[#This Row],[Disciplina]],q2016_1[],2,0),"_")</f>
        <v>4</v>
      </c>
      <c r="O126">
        <f>IFERROR(VLOOKUP(Tabela3[[#This Row],[Disciplina]],q2016_1[],3,0),"-")</f>
        <v>0</v>
      </c>
      <c r="P126" s="4" t="str">
        <f>IFERROR(VLOOKUP(Tabela3[[#This Row],[Disciplina]],q2016_1[],4,0),"-")</f>
        <v>Renato Rodrigues Kinouchi</v>
      </c>
      <c r="Q126" t="str">
        <f>IFERROR(VLOOKUP(Tabela3[[#This Row],[Disciplina]],q2015_3[],2,0),"_")</f>
        <v>_</v>
      </c>
      <c r="R126" t="str">
        <f>IFERROR(VLOOKUP(Tabela3[[#This Row],[Disciplina]],q2015_3[],3,0),"_")</f>
        <v>_</v>
      </c>
      <c r="S126" s="4" t="str">
        <f>IFERROR(VLOOKUP(Tabela3[[#This Row],[Disciplina]],q2015_3[],4,0),"_")</f>
        <v>_</v>
      </c>
      <c r="T126" s="9" t="str">
        <f>IFERROR(VLOOKUP(Tabela3[[#This Row],[Disciplina]],q2015_2[],2,0),"_")</f>
        <v>_</v>
      </c>
      <c r="U126" t="str">
        <f>IFERROR(VLOOKUP(Tabela3[[#This Row],[Disciplina]],q2015_2[],3,0),"_")</f>
        <v>_</v>
      </c>
      <c r="V126" s="3" t="str">
        <f>IFERROR(VLOOKUP(Tabela3[[#This Row],[Disciplina]],q2015_2[],4,0),"_")</f>
        <v>_</v>
      </c>
      <c r="W126" t="str">
        <f>IFERROR(VLOOKUP(Tabela3[[#This Row],[Disciplina]],q2015_1[],2,0),"_")</f>
        <v>_</v>
      </c>
      <c r="X126" t="str">
        <f>IFERROR(VLOOKUP(Tabela3[[#This Row],[Disciplina]],q2015_1[],3,0),"_")</f>
        <v>_</v>
      </c>
      <c r="Y126" t="str">
        <f>IFERROR(VLOOKUP(Tabela3[[#This Row],[Disciplina]],q2015_1[],4,0),"_")</f>
        <v>_</v>
      </c>
    </row>
    <row r="127" spans="1:25" x14ac:dyDescent="0.25">
      <c r="A127" s="3" t="s">
        <v>308</v>
      </c>
      <c r="B127" t="str">
        <f>IFERROR(VLOOKUP(Tabela3[[#This Row],[Disciplina]],Tabela10[],2,0),"-")</f>
        <v>-</v>
      </c>
      <c r="C127" s="3" t="str">
        <f>IFERROR(VLOOKUP(Tabela3[[#This Row],[Disciplina]],Tabela10[],3,0),"-")</f>
        <v>-</v>
      </c>
      <c r="D127" s="10" t="str">
        <f>IFERROR(VLOOKUP(Tabela3[[#This Row],[Disciplina]],Tabela9[],2,0),"-")</f>
        <v>-</v>
      </c>
      <c r="E127" s="3" t="str">
        <f>IFERROR(VLOOKUP(Tabela3[[#This Row],[Disciplina]],Tabela9[],3,0),"-")</f>
        <v>-</v>
      </c>
      <c r="F127" s="10">
        <f>IFERROR(VLOOKUP(Tabela3[[#This Row],[Disciplina]],Tabela8[],2,0),"-")</f>
        <v>0</v>
      </c>
      <c r="G127" s="3" t="str">
        <f>IFERROR(VLOOKUP(Tabela3[[#This Row],[Disciplina]],Tabela8[],3,0),"-")</f>
        <v>Renato Kinouchi</v>
      </c>
      <c r="H127" s="2" t="str">
        <f>IFERROR(VLOOKUP(Tabela3[[#This Row],[Disciplina]],q2016_3[],2,0),"_")</f>
        <v>_</v>
      </c>
      <c r="I127" s="2" t="str">
        <f>IFERROR(VLOOKUP(Tabela3[[#This Row],[Disciplina]],q2016_3[],3,0),"-")</f>
        <v>-</v>
      </c>
      <c r="J127" s="5" t="str">
        <f>IFERROR(VLOOKUP(Tabela3[[#This Row],[Disciplina]],q2016_3[],4,0),"-")</f>
        <v>-</v>
      </c>
      <c r="K127" s="2" t="str">
        <f>IFERROR(VLOOKUP(Tabela3[[#This Row],[Disciplina]],q2016_2[],2,0),"_")</f>
        <v>_</v>
      </c>
      <c r="L127" s="2" t="str">
        <f>IFERROR(VLOOKUP(Tabela3[[#This Row],[Disciplina]],q2016_2[],3,0),"-")</f>
        <v>-</v>
      </c>
      <c r="M127" s="5" t="str">
        <f>IFERROR(VLOOKUP(Tabela3[[#This Row],[Disciplina]],q2016_2[],4,0),"-")</f>
        <v>-</v>
      </c>
      <c r="N127" s="9">
        <f>IFERROR(VLOOKUP(Tabela3[[#This Row],[Disciplina]],q2016_1[],2,0),"_")</f>
        <v>9</v>
      </c>
      <c r="O127">
        <f>IFERROR(VLOOKUP(Tabela3[[#This Row],[Disciplina]],q2016_1[],3,0),"-")</f>
        <v>0</v>
      </c>
      <c r="P127" s="4" t="str">
        <f>IFERROR(VLOOKUP(Tabela3[[#This Row],[Disciplina]],q2016_1[],4,0),"-")</f>
        <v>Renato Rodrigues Kinouchi</v>
      </c>
      <c r="Q127" t="str">
        <f>IFERROR(VLOOKUP(Tabela3[[#This Row],[Disciplina]],q2015_3[],2,0),"_")</f>
        <v>_</v>
      </c>
      <c r="R127" t="str">
        <f>IFERROR(VLOOKUP(Tabela3[[#This Row],[Disciplina]],q2015_3[],3,0),"_")</f>
        <v>_</v>
      </c>
      <c r="S127" s="4" t="str">
        <f>IFERROR(VLOOKUP(Tabela3[[#This Row],[Disciplina]],q2015_3[],4,0),"_")</f>
        <v>_</v>
      </c>
      <c r="T127" s="9" t="str">
        <f>IFERROR(VLOOKUP(Tabela3[[#This Row],[Disciplina]],q2015_2[],2,0),"_")</f>
        <v>_</v>
      </c>
      <c r="U127" t="str">
        <f>IFERROR(VLOOKUP(Tabela3[[#This Row],[Disciplina]],q2015_2[],3,0),"_")</f>
        <v>_</v>
      </c>
      <c r="V127" s="3" t="str">
        <f>IFERROR(VLOOKUP(Tabela3[[#This Row],[Disciplina]],q2015_2[],4,0),"_")</f>
        <v>_</v>
      </c>
      <c r="W127" t="str">
        <f>IFERROR(VLOOKUP(Tabela3[[#This Row],[Disciplina]],q2015_1[],2,0),"_")</f>
        <v>_</v>
      </c>
      <c r="X127" t="str">
        <f>IFERROR(VLOOKUP(Tabela3[[#This Row],[Disciplina]],q2015_1[],3,0),"_")</f>
        <v>_</v>
      </c>
      <c r="Y127" t="str">
        <f>IFERROR(VLOOKUP(Tabela3[[#This Row],[Disciplina]],q2015_1[],4,0),"_")</f>
        <v>_</v>
      </c>
    </row>
    <row r="128" spans="1:25" x14ac:dyDescent="0.25">
      <c r="A128" s="3" t="s">
        <v>65</v>
      </c>
      <c r="B128">
        <f>IFERROR(VLOOKUP(Tabela3[[#This Row],[Disciplina]],Tabela10[],2,0),"-")</f>
        <v>0</v>
      </c>
      <c r="C128" s="3" t="str">
        <f>IFERROR(VLOOKUP(Tabela3[[#This Row],[Disciplina]],Tabela10[],3,0),"-")</f>
        <v>Victor Ximenes Marques</v>
      </c>
      <c r="D128" t="str">
        <f>IFERROR(VLOOKUP(Tabela3[[#This Row],[Disciplina]],Tabela9[],2,0),"-")</f>
        <v>-</v>
      </c>
      <c r="E128" s="7" t="str">
        <f>IFERROR(VLOOKUP(Tabela3[[#This Row],[Disciplina]],Tabela9[],3,0),"-")</f>
        <v>-</v>
      </c>
      <c r="F128" s="2" t="str">
        <f>IFERROR(VLOOKUP(Tabela3[[#This Row],[Disciplina]],Tabela8[],2,0),"-")</f>
        <v>-</v>
      </c>
      <c r="G128" s="7" t="str">
        <f>IFERROR(VLOOKUP(Tabela3[[#This Row],[Disciplina]],Tabela8[],3,0),"-")</f>
        <v>-</v>
      </c>
      <c r="H128" s="2">
        <f>IFERROR(VLOOKUP(Tabela3[[#This Row],[Disciplina]],q2016_3[],2,0),"_")</f>
        <v>2</v>
      </c>
      <c r="I128" s="2">
        <f>IFERROR(VLOOKUP(Tabela3[[#This Row],[Disciplina]],q2016_3[],3,0),"-")</f>
        <v>0</v>
      </c>
      <c r="J128" s="5" t="str">
        <f>IFERROR(VLOOKUP(Tabela3[[#This Row],[Disciplina]],q2016_3[],4,0),"-")</f>
        <v>Victor Ximenes Marques</v>
      </c>
      <c r="K128" s="2" t="str">
        <f>IFERROR(VLOOKUP(Tabela3[[#This Row],[Disciplina]],q2016_2[],2,0),"_")</f>
        <v>_</v>
      </c>
      <c r="L128" s="2" t="str">
        <f>IFERROR(VLOOKUP(Tabela3[[#This Row],[Disciplina]],q2016_2[],3,0),"-")</f>
        <v>-</v>
      </c>
      <c r="M128" s="5" t="str">
        <f>IFERROR(VLOOKUP(Tabela3[[#This Row],[Disciplina]],q2016_2[],4,0),"-")</f>
        <v>-</v>
      </c>
      <c r="N128" s="6" t="str">
        <f>IFERROR(VLOOKUP(Tabela3[[#This Row],[Disciplina]],q2016_1[],2,0),"_")</f>
        <v>_</v>
      </c>
      <c r="O128" s="2" t="str">
        <f>IFERROR(VLOOKUP(Tabela3[[#This Row],[Disciplina]],q2016_1[],3,0),"-")</f>
        <v>-</v>
      </c>
      <c r="P128" s="5" t="str">
        <f>IFERROR(VLOOKUP(Tabela3[[#This Row],[Disciplina]],q2016_1[],4,0),"-")</f>
        <v>-</v>
      </c>
      <c r="Q128" s="2">
        <f>IFERROR(VLOOKUP(Tabela3[[#This Row],[Disciplina]],q2015_3[],2,0),"_")</f>
        <v>2</v>
      </c>
      <c r="R128" s="2">
        <f>IFERROR(VLOOKUP(Tabela3[[#This Row],[Disciplina]],q2015_3[],3,0),"_")</f>
        <v>0</v>
      </c>
      <c r="S128" s="5" t="str">
        <f>IFERROR(VLOOKUP(Tabela3[[#This Row],[Disciplina]],q2015_3[],4,0),"_")</f>
        <v>Anastasia Guidi Itokazu</v>
      </c>
      <c r="T128" s="6" t="str">
        <f>IFERROR(VLOOKUP(Tabela3[[#This Row],[Disciplina]],q2015_2[],2,0),"_")</f>
        <v>_</v>
      </c>
      <c r="U128" s="2" t="str">
        <f>IFERROR(VLOOKUP(Tabela3[[#This Row],[Disciplina]],q2015_2[],3,0),"_")</f>
        <v>_</v>
      </c>
      <c r="V128" s="7" t="str">
        <f>IFERROR(VLOOKUP(Tabela3[[#This Row],[Disciplina]],q2015_2[],4,0),"_")</f>
        <v>_</v>
      </c>
      <c r="W128" s="2" t="str">
        <f>IFERROR(VLOOKUP(Tabela3[[#This Row],[Disciplina]],q2015_1[],2,0),"_")</f>
        <v>_</v>
      </c>
      <c r="X128" s="2" t="str">
        <f>IFERROR(VLOOKUP(Tabela3[[#This Row],[Disciplina]],q2015_1[],3,0),"_")</f>
        <v>_</v>
      </c>
      <c r="Y128" s="2" t="str">
        <f>IFERROR(VLOOKUP(Tabela3[[#This Row],[Disciplina]],q2015_1[],4,0),"_")</f>
        <v>_</v>
      </c>
    </row>
    <row r="129" spans="1:25" x14ac:dyDescent="0.25">
      <c r="A129" s="3" t="s">
        <v>343</v>
      </c>
      <c r="B129" t="str">
        <f>IFERROR(VLOOKUP(Tabela3[[#This Row],[Disciplina]],Tabela10[],2,0),"-")</f>
        <v>-</v>
      </c>
      <c r="C129" s="3" t="str">
        <f>IFERROR(VLOOKUP(Tabela3[[#This Row],[Disciplina]],Tabela10[],3,0),"-")</f>
        <v>-</v>
      </c>
      <c r="D129" s="10" t="str">
        <f>IFERROR(VLOOKUP(Tabela3[[#This Row],[Disciplina]],Tabela9[],2,0),"-")</f>
        <v>-</v>
      </c>
      <c r="E129" s="3" t="str">
        <f>IFERROR(VLOOKUP(Tabela3[[#This Row],[Disciplina]],Tabela9[],3,0),"-")</f>
        <v>-</v>
      </c>
      <c r="F129" s="10">
        <f>IFERROR(VLOOKUP(Tabela3[[#This Row],[Disciplina]],Tabela8[],2,0),"-")</f>
        <v>0</v>
      </c>
      <c r="G129" s="3" t="str">
        <f>IFERROR(VLOOKUP(Tabela3[[#This Row],[Disciplina]],Tabela8[],3,0),"-")</f>
        <v>Luciana Zaterka</v>
      </c>
      <c r="H129" s="2" t="str">
        <f>IFERROR(VLOOKUP(Tabela3[[#This Row],[Disciplina]],q2016_3[],2,0),"_")</f>
        <v>_</v>
      </c>
      <c r="I129" s="2" t="str">
        <f>IFERROR(VLOOKUP(Tabela3[[#This Row],[Disciplina]],q2016_3[],3,0),"-")</f>
        <v>-</v>
      </c>
      <c r="J129" s="5" t="str">
        <f>IFERROR(VLOOKUP(Tabela3[[#This Row],[Disciplina]],q2016_3[],4,0),"-")</f>
        <v>-</v>
      </c>
      <c r="K129" s="2" t="str">
        <f>IFERROR(VLOOKUP(Tabela3[[#This Row],[Disciplina]],q2016_2[],2,0),"_")</f>
        <v>_</v>
      </c>
      <c r="L129" s="2" t="str">
        <f>IFERROR(VLOOKUP(Tabela3[[#This Row],[Disciplina]],q2016_2[],3,0),"-")</f>
        <v>-</v>
      </c>
      <c r="M129" s="5" t="str">
        <f>IFERROR(VLOOKUP(Tabela3[[#This Row],[Disciplina]],q2016_2[],4,0),"-")</f>
        <v>-</v>
      </c>
      <c r="N129" s="6">
        <f>IFERROR(VLOOKUP(Tabela3[[#This Row],[Disciplina]],q2016_1[],2,0),"_")</f>
        <v>2</v>
      </c>
      <c r="O129" s="2">
        <f>IFERROR(VLOOKUP(Tabela3[[#This Row],[Disciplina]],q2016_1[],3,0),"-")</f>
        <v>0</v>
      </c>
      <c r="P129" s="5" t="str">
        <f>IFERROR(VLOOKUP(Tabela3[[#This Row],[Disciplina]],q2016_1[],4,0),"-")</f>
        <v>Patrícia Del Nero Velasco</v>
      </c>
      <c r="Q129" s="2" t="str">
        <f>IFERROR(VLOOKUP(Tabela3[[#This Row],[Disciplina]],q2015_3[],2,0),"_")</f>
        <v>_</v>
      </c>
      <c r="R129" s="2" t="str">
        <f>IFERROR(VLOOKUP(Tabela3[[#This Row],[Disciplina]],q2015_3[],3,0),"_")</f>
        <v>_</v>
      </c>
      <c r="S129" s="5" t="str">
        <f>IFERROR(VLOOKUP(Tabela3[[#This Row],[Disciplina]],q2015_3[],4,0),"_")</f>
        <v>_</v>
      </c>
      <c r="T129" s="6" t="str">
        <f>IFERROR(VLOOKUP(Tabela3[[#This Row],[Disciplina]],q2015_2[],2,0),"_")</f>
        <v>_</v>
      </c>
      <c r="U129" s="2" t="str">
        <f>IFERROR(VLOOKUP(Tabela3[[#This Row],[Disciplina]],q2015_2[],3,0),"_")</f>
        <v>_</v>
      </c>
      <c r="V129" s="7" t="str">
        <f>IFERROR(VLOOKUP(Tabela3[[#This Row],[Disciplina]],q2015_2[],4,0),"_")</f>
        <v>_</v>
      </c>
      <c r="W129" s="2">
        <f>IFERROR(VLOOKUP(Tabela3[[#This Row],[Disciplina]],q2015_1[],2,0),"_")</f>
        <v>2</v>
      </c>
      <c r="X129" s="2">
        <f>IFERROR(VLOOKUP(Tabela3[[#This Row],[Disciplina]],q2015_1[],3,0),"_")</f>
        <v>0</v>
      </c>
      <c r="Y129" s="2" t="str">
        <f>IFERROR(VLOOKUP(Tabela3[[#This Row],[Disciplina]],q2015_1[],4,0),"_")</f>
        <v>PATRICIA DEL NERO VELASCO</v>
      </c>
    </row>
    <row r="130" spans="1:25" x14ac:dyDescent="0.25">
      <c r="A130" s="3" t="s">
        <v>67</v>
      </c>
      <c r="B130" t="str">
        <f>IFERROR(VLOOKUP(Tabela3[[#This Row],[Disciplina]],Tabela10[],2,0),"-")</f>
        <v>-</v>
      </c>
      <c r="C130" s="3" t="str">
        <f>IFERROR(VLOOKUP(Tabela3[[#This Row],[Disciplina]],Tabela10[],3,0),"-")</f>
        <v>-</v>
      </c>
      <c r="D130" s="10" t="str">
        <f>IFERROR(VLOOKUP(Tabela3[[#This Row],[Disciplina]],Tabela9[],2,0),"-")</f>
        <v>-</v>
      </c>
      <c r="E130" s="3" t="str">
        <f>IFERROR(VLOOKUP(Tabela3[[#This Row],[Disciplina]],Tabela9[],3,0),"-")</f>
        <v>-</v>
      </c>
      <c r="F130" s="10" t="str">
        <f>IFERROR(VLOOKUP(Tabela3[[#This Row],[Disciplina]],Tabela8[],2,0),"-")</f>
        <v>-</v>
      </c>
      <c r="G130" s="3" t="str">
        <f>IFERROR(VLOOKUP(Tabela3[[#This Row],[Disciplina]],Tabela8[],3,0),"-")</f>
        <v>-</v>
      </c>
      <c r="H130">
        <f>IFERROR(VLOOKUP(Tabela3[[#This Row],[Disciplina]],q2016_3[],2,0),"_")</f>
        <v>1</v>
      </c>
      <c r="I130">
        <f>IFERROR(VLOOKUP(Tabela3[[#This Row],[Disciplina]],q2016_3[],3,0),"-")</f>
        <v>0</v>
      </c>
      <c r="J130" s="4" t="str">
        <f>IFERROR(VLOOKUP(Tabela3[[#This Row],[Disciplina]],q2016_3[],4,0),"-")</f>
        <v>Silvio Ricardo Gomes Carneiro</v>
      </c>
      <c r="K130" t="str">
        <f>IFERROR(VLOOKUP(Tabela3[[#This Row],[Disciplina]],q2016_2[],2,0),"_")</f>
        <v>_</v>
      </c>
      <c r="L130" t="str">
        <f>IFERROR(VLOOKUP(Tabela3[[#This Row],[Disciplina]],q2016_2[],3,0),"-")</f>
        <v>-</v>
      </c>
      <c r="M130" s="4" t="str">
        <f>IFERROR(VLOOKUP(Tabela3[[#This Row],[Disciplina]],q2016_2[],4,0),"-")</f>
        <v>-</v>
      </c>
      <c r="N130" s="9" t="str">
        <f>IFERROR(VLOOKUP(Tabela3[[#This Row],[Disciplina]],q2016_1[],2,0),"_")</f>
        <v>_</v>
      </c>
      <c r="O130" t="str">
        <f>IFERROR(VLOOKUP(Tabela3[[#This Row],[Disciplina]],q2016_1[],3,0),"-")</f>
        <v>-</v>
      </c>
      <c r="P130" s="4" t="str">
        <f>IFERROR(VLOOKUP(Tabela3[[#This Row],[Disciplina]],q2016_1[],4,0),"-")</f>
        <v>-</v>
      </c>
      <c r="Q130" t="str">
        <f>IFERROR(VLOOKUP(Tabela3[[#This Row],[Disciplina]],q2015_3[],2,0),"_")</f>
        <v>_</v>
      </c>
      <c r="R130" t="str">
        <f>IFERROR(VLOOKUP(Tabela3[[#This Row],[Disciplina]],q2015_3[],3,0),"_")</f>
        <v>_</v>
      </c>
      <c r="S130" s="4" t="str">
        <f>IFERROR(VLOOKUP(Tabela3[[#This Row],[Disciplina]],q2015_3[],4,0),"_")</f>
        <v>_</v>
      </c>
      <c r="T130" s="9" t="str">
        <f>IFERROR(VLOOKUP(Tabela3[[#This Row],[Disciplina]],q2015_2[],2,0),"_")</f>
        <v>_</v>
      </c>
      <c r="U130" t="str">
        <f>IFERROR(VLOOKUP(Tabela3[[#This Row],[Disciplina]],q2015_2[],3,0),"_")</f>
        <v>_</v>
      </c>
      <c r="V130" s="3" t="str">
        <f>IFERROR(VLOOKUP(Tabela3[[#This Row],[Disciplina]],q2015_2[],4,0),"_")</f>
        <v>_</v>
      </c>
      <c r="W130" t="str">
        <f>IFERROR(VLOOKUP(Tabela3[[#This Row],[Disciplina]],q2015_1[],2,0),"_")</f>
        <v>_</v>
      </c>
      <c r="X130" t="str">
        <f>IFERROR(VLOOKUP(Tabela3[[#This Row],[Disciplina]],q2015_1[],3,0),"_")</f>
        <v>_</v>
      </c>
      <c r="Y130" t="str">
        <f>IFERROR(VLOOKUP(Tabela3[[#This Row],[Disciplina]],q2015_1[],4,0),"_")</f>
        <v>_</v>
      </c>
    </row>
    <row r="131" spans="1:25" x14ac:dyDescent="0.25">
      <c r="A131" s="3" t="s">
        <v>219</v>
      </c>
      <c r="B131" t="str">
        <f>IFERROR(VLOOKUP(Tabela3[[#This Row],[Disciplina]],Tabela10[],2,0),"-")</f>
        <v>-</v>
      </c>
      <c r="C131" s="3" t="str">
        <f>IFERROR(VLOOKUP(Tabela3[[#This Row],[Disciplina]],Tabela10[],3,0),"-")</f>
        <v>-</v>
      </c>
      <c r="D131" s="10" t="str">
        <f>IFERROR(VLOOKUP(Tabela3[[#This Row],[Disciplina]],Tabela9[],2,0),"-")</f>
        <v>-</v>
      </c>
      <c r="E131" s="3" t="str">
        <f>IFERROR(VLOOKUP(Tabela3[[#This Row],[Disciplina]],Tabela9[],3,0),"-")</f>
        <v>-</v>
      </c>
      <c r="F131" s="10" t="str">
        <f>IFERROR(VLOOKUP(Tabela3[[#This Row],[Disciplina]],Tabela8[],2,0),"-")</f>
        <v>-</v>
      </c>
      <c r="G131" s="3" t="str">
        <f>IFERROR(VLOOKUP(Tabela3[[#This Row],[Disciplina]],Tabela8[],3,0),"-")</f>
        <v>-</v>
      </c>
      <c r="H131" s="2" t="str">
        <f>IFERROR(VLOOKUP(Tabela3[[#This Row],[Disciplina]],q2016_3[],2,0),"_")</f>
        <v>_</v>
      </c>
      <c r="I131" s="2" t="str">
        <f>IFERROR(VLOOKUP(Tabela3[[#This Row],[Disciplina]],q2016_3[],3,0),"-")</f>
        <v>-</v>
      </c>
      <c r="J131" s="5" t="str">
        <f>IFERROR(VLOOKUP(Tabela3[[#This Row],[Disciplina]],q2016_3[],4,0),"-")</f>
        <v>-</v>
      </c>
      <c r="K131">
        <f>IFERROR(VLOOKUP(Tabela3[[#This Row],[Disciplina]],q2016_2[],2,0),"_")</f>
        <v>2</v>
      </c>
      <c r="L131">
        <f>IFERROR(VLOOKUP(Tabela3[[#This Row],[Disciplina]],q2016_2[],3,0),"-")</f>
        <v>0</v>
      </c>
      <c r="M131" s="4" t="str">
        <f>IFERROR(VLOOKUP(Tabela3[[#This Row],[Disciplina]],q2016_2[],4,0),"-")</f>
        <v>William José Steinle</v>
      </c>
      <c r="N131" s="9" t="str">
        <f>IFERROR(VLOOKUP(Tabela3[[#This Row],[Disciplina]],q2016_1[],2,0),"_")</f>
        <v>_</v>
      </c>
      <c r="O131" t="str">
        <f>IFERROR(VLOOKUP(Tabela3[[#This Row],[Disciplina]],q2016_1[],3,0),"-")</f>
        <v>-</v>
      </c>
      <c r="P131" s="4" t="str">
        <f>IFERROR(VLOOKUP(Tabela3[[#This Row],[Disciplina]],q2016_1[],4,0),"-")</f>
        <v>-</v>
      </c>
      <c r="Q131" t="str">
        <f>IFERROR(VLOOKUP(Tabela3[[#This Row],[Disciplina]],q2015_3[],2,0),"_")</f>
        <v>_</v>
      </c>
      <c r="R131" t="str">
        <f>IFERROR(VLOOKUP(Tabela3[[#This Row],[Disciplina]],q2015_3[],3,0),"_")</f>
        <v>_</v>
      </c>
      <c r="S131" s="4" t="str">
        <f>IFERROR(VLOOKUP(Tabela3[[#This Row],[Disciplina]],q2015_3[],4,0),"_")</f>
        <v>_</v>
      </c>
      <c r="T131" s="9">
        <f>IFERROR(VLOOKUP(Tabela3[[#This Row],[Disciplina]],q2015_2[],2,0),"_")</f>
        <v>0</v>
      </c>
      <c r="U131">
        <f>IFERROR(VLOOKUP(Tabela3[[#This Row],[Disciplina]],q2015_2[],3,0),"_")</f>
        <v>0</v>
      </c>
      <c r="V131" s="3" t="str">
        <f>IFERROR(VLOOKUP(Tabela3[[#This Row],[Disciplina]],q2015_2[],4,0),"_")</f>
        <v>Willian José Steinle</v>
      </c>
      <c r="W131" t="str">
        <f>IFERROR(VLOOKUP(Tabela3[[#This Row],[Disciplina]],q2015_1[],2,0),"_")</f>
        <v>_</v>
      </c>
      <c r="X131" t="str">
        <f>IFERROR(VLOOKUP(Tabela3[[#This Row],[Disciplina]],q2015_1[],3,0),"_")</f>
        <v>_</v>
      </c>
      <c r="Y131" t="str">
        <f>IFERROR(VLOOKUP(Tabela3[[#This Row],[Disciplina]],q2015_1[],4,0),"_")</f>
        <v>_</v>
      </c>
    </row>
    <row r="132" spans="1:25" x14ac:dyDescent="0.25">
      <c r="A132" s="3" t="s">
        <v>310</v>
      </c>
      <c r="B132" t="str">
        <f>IFERROR(VLOOKUP(Tabela3[[#This Row],[Disciplina]],Tabela10[],2,0),"-")</f>
        <v>-</v>
      </c>
      <c r="C132" s="3" t="str">
        <f>IFERROR(VLOOKUP(Tabela3[[#This Row],[Disciplina]],Tabela10[],3,0),"-")</f>
        <v>-</v>
      </c>
      <c r="D132" s="10" t="str">
        <f>IFERROR(VLOOKUP(Tabela3[[#This Row],[Disciplina]],Tabela9[],2,0),"-")</f>
        <v>-</v>
      </c>
      <c r="E132" s="3" t="str">
        <f>IFERROR(VLOOKUP(Tabela3[[#This Row],[Disciplina]],Tabela9[],3,0),"-")</f>
        <v>-</v>
      </c>
      <c r="F132" s="10">
        <f>IFERROR(VLOOKUP(Tabela3[[#This Row],[Disciplina]],Tabela8[],2,0),"-")</f>
        <v>0</v>
      </c>
      <c r="G132" s="3" t="str">
        <f>IFERROR(VLOOKUP(Tabela3[[#This Row],[Disciplina]],Tabela8[],3,0),"-")</f>
        <v>Anderson de Araújo</v>
      </c>
      <c r="H132" s="2" t="str">
        <f>IFERROR(VLOOKUP(Tabela3[[#This Row],[Disciplina]],q2016_3[],2,0),"_")</f>
        <v>_</v>
      </c>
      <c r="I132" s="2" t="str">
        <f>IFERROR(VLOOKUP(Tabela3[[#This Row],[Disciplina]],q2016_3[],3,0),"-")</f>
        <v>-</v>
      </c>
      <c r="J132" s="5" t="str">
        <f>IFERROR(VLOOKUP(Tabela3[[#This Row],[Disciplina]],q2016_3[],4,0),"-")</f>
        <v>-</v>
      </c>
      <c r="K132" s="2" t="str">
        <f>IFERROR(VLOOKUP(Tabela3[[#This Row],[Disciplina]],q2016_2[],2,0),"_")</f>
        <v>_</v>
      </c>
      <c r="L132" s="2" t="str">
        <f>IFERROR(VLOOKUP(Tabela3[[#This Row],[Disciplina]],q2016_2[],3,0),"-")</f>
        <v>-</v>
      </c>
      <c r="M132" s="5" t="str">
        <f>IFERROR(VLOOKUP(Tabela3[[#This Row],[Disciplina]],q2016_2[],4,0),"-")</f>
        <v>-</v>
      </c>
      <c r="N132" s="9">
        <f>IFERROR(VLOOKUP(Tabela3[[#This Row],[Disciplina]],q2016_1[],2,0),"_")</f>
        <v>2</v>
      </c>
      <c r="O132">
        <f>IFERROR(VLOOKUP(Tabela3[[#This Row],[Disciplina]],q2016_1[],3,0),"-")</f>
        <v>0</v>
      </c>
      <c r="P132" s="4" t="str">
        <f>IFERROR(VLOOKUP(Tabela3[[#This Row],[Disciplina]],q2016_1[],4,0),"-")</f>
        <v>Roque da Costa Caiero</v>
      </c>
      <c r="Q132" t="str">
        <f>IFERROR(VLOOKUP(Tabela3[[#This Row],[Disciplina]],q2015_3[],2,0),"_")</f>
        <v>_</v>
      </c>
      <c r="R132" t="str">
        <f>IFERROR(VLOOKUP(Tabela3[[#This Row],[Disciplina]],q2015_3[],3,0),"_")</f>
        <v>_</v>
      </c>
      <c r="S132" s="4" t="str">
        <f>IFERROR(VLOOKUP(Tabela3[[#This Row],[Disciplina]],q2015_3[],4,0),"_")</f>
        <v>_</v>
      </c>
      <c r="T132" s="9" t="str">
        <f>IFERROR(VLOOKUP(Tabela3[[#This Row],[Disciplina]],q2015_2[],2,0),"_")</f>
        <v>_</v>
      </c>
      <c r="U132" t="str">
        <f>IFERROR(VLOOKUP(Tabela3[[#This Row],[Disciplina]],q2015_2[],3,0),"_")</f>
        <v>_</v>
      </c>
      <c r="V132" s="3" t="str">
        <f>IFERROR(VLOOKUP(Tabela3[[#This Row],[Disciplina]],q2015_2[],4,0),"_")</f>
        <v>_</v>
      </c>
      <c r="W132">
        <f>IFERROR(VLOOKUP(Tabela3[[#This Row],[Disciplina]],q2015_1[],2,0),"_")</f>
        <v>2</v>
      </c>
      <c r="X132">
        <f>IFERROR(VLOOKUP(Tabela3[[#This Row],[Disciplina]],q2015_1[],3,0),"_")</f>
        <v>0</v>
      </c>
      <c r="Y132" t="str">
        <f>IFERROR(VLOOKUP(Tabela3[[#This Row],[Disciplina]],q2015_1[],4,0),"_")</f>
        <v>ANDERSON DE ARAÚJO</v>
      </c>
    </row>
    <row r="133" spans="1:25" x14ac:dyDescent="0.25">
      <c r="A133" s="3" t="s">
        <v>501</v>
      </c>
      <c r="B133" t="str">
        <f>IFERROR(VLOOKUP(Tabela3[[#This Row],[Disciplina]],Tabela10[],2,0),"-")</f>
        <v>-</v>
      </c>
      <c r="C133" s="3" t="str">
        <f>IFERROR(VLOOKUP(Tabela3[[#This Row],[Disciplina]],Tabela10[],3,0),"-")</f>
        <v>-</v>
      </c>
      <c r="D133">
        <f>IFERROR(VLOOKUP(Tabela3[[#This Row],[Disciplina]],Tabela9[],2,0),"-")</f>
        <v>0</v>
      </c>
      <c r="E133" s="7" t="str">
        <f>IFERROR(VLOOKUP(Tabela3[[#This Row],[Disciplina]],Tabela9[],3,0),"-")</f>
        <v>VICTOR XIMENES MARQUES</v>
      </c>
      <c r="F133" s="2" t="str">
        <f>IFERROR(VLOOKUP(Tabela3[[#This Row],[Disciplina]],Tabela8[],2,0),"-")</f>
        <v>-</v>
      </c>
      <c r="G133" s="7" t="str">
        <f>IFERROR(VLOOKUP(Tabela3[[#This Row],[Disciplina]],Tabela8[],3,0),"-")</f>
        <v>-</v>
      </c>
      <c r="H133" s="2" t="str">
        <f>IFERROR(VLOOKUP(Tabela3[[#This Row],[Disciplina]],q2016_3[],2,0),"_")</f>
        <v>_</v>
      </c>
      <c r="I133" s="2" t="str">
        <f>IFERROR(VLOOKUP(Tabela3[[#This Row],[Disciplina]],q2016_3[],3,0),"-")</f>
        <v>-</v>
      </c>
      <c r="J133" s="5" t="str">
        <f>IFERROR(VLOOKUP(Tabela3[[#This Row],[Disciplina]],q2016_3[],4,0),"-")</f>
        <v>-</v>
      </c>
      <c r="K133" s="2" t="str">
        <f>IFERROR(VLOOKUP(Tabela3[[#This Row],[Disciplina]],q2016_2[],2,0),"_")</f>
        <v>_</v>
      </c>
      <c r="L133" s="2" t="str">
        <f>IFERROR(VLOOKUP(Tabela3[[#This Row],[Disciplina]],q2016_2[],3,0),"-")</f>
        <v>-</v>
      </c>
      <c r="M133" s="5" t="str">
        <f>IFERROR(VLOOKUP(Tabela3[[#This Row],[Disciplina]],q2016_2[],4,0),"-")</f>
        <v>-</v>
      </c>
      <c r="N133" s="6" t="str">
        <f>IFERROR(VLOOKUP(Tabela3[[#This Row],[Disciplina]],q2016_1[],2,0),"_")</f>
        <v>_</v>
      </c>
      <c r="O133" s="2" t="str">
        <f>IFERROR(VLOOKUP(Tabela3[[#This Row],[Disciplina]],q2016_1[],3,0),"-")</f>
        <v>-</v>
      </c>
      <c r="P133" s="5" t="str">
        <f>IFERROR(VLOOKUP(Tabela3[[#This Row],[Disciplina]],q2016_1[],4,0),"-")</f>
        <v>-</v>
      </c>
      <c r="Q133" s="2" t="str">
        <f>IFERROR(VLOOKUP(Tabela3[[#This Row],[Disciplina]],q2015_3[],2,0),"_")</f>
        <v>_</v>
      </c>
      <c r="R133" s="2" t="str">
        <f>IFERROR(VLOOKUP(Tabela3[[#This Row],[Disciplina]],q2015_3[],3,0),"_")</f>
        <v>_</v>
      </c>
      <c r="S133" s="5" t="str">
        <f>IFERROR(VLOOKUP(Tabela3[[#This Row],[Disciplina]],q2015_3[],4,0),"_")</f>
        <v>_</v>
      </c>
      <c r="T133" s="6">
        <f>IFERROR(VLOOKUP(Tabela3[[#This Row],[Disciplina]],q2015_2[],2,0),"_")</f>
        <v>0</v>
      </c>
      <c r="U133" s="2">
        <f>IFERROR(VLOOKUP(Tabela3[[#This Row],[Disciplina]],q2015_2[],3,0),"_")</f>
        <v>0</v>
      </c>
      <c r="V133" s="7" t="str">
        <f>IFERROR(VLOOKUP(Tabela3[[#This Row],[Disciplina]],q2015_2[],4,0),"_")</f>
        <v>Maria Cecilia Leonel Gomes dos Reis</v>
      </c>
      <c r="W133" s="2" t="str">
        <f>IFERROR(VLOOKUP(Tabela3[[#This Row],[Disciplina]],q2015_1[],2,0),"_")</f>
        <v>_</v>
      </c>
      <c r="X133" s="2" t="str">
        <f>IFERROR(VLOOKUP(Tabela3[[#This Row],[Disciplina]],q2015_1[],3,0),"_")</f>
        <v>_</v>
      </c>
      <c r="Y133" s="2" t="str">
        <f>IFERROR(VLOOKUP(Tabela3[[#This Row],[Disciplina]],q2015_1[],4,0),"_")</f>
        <v>_</v>
      </c>
    </row>
    <row r="134" spans="1:25" x14ac:dyDescent="0.25">
      <c r="A134" s="3" t="s">
        <v>525</v>
      </c>
      <c r="B134" t="str">
        <f>IFERROR(VLOOKUP(Tabela3[[#This Row],[Disciplina]],Tabela10[],2,0),"-")</f>
        <v>-</v>
      </c>
      <c r="C134" s="3" t="str">
        <f>IFERROR(VLOOKUP(Tabela3[[#This Row],[Disciplina]],Tabela10[],3,0),"-")</f>
        <v>-</v>
      </c>
      <c r="D134" s="10" t="str">
        <f>IFERROR(VLOOKUP(Tabela3[[#This Row],[Disciplina]],Tabela9[],2,0),"-")</f>
        <v>-</v>
      </c>
      <c r="E134" s="3" t="str">
        <f>IFERROR(VLOOKUP(Tabela3[[#This Row],[Disciplina]],Tabela9[],3,0),"-")</f>
        <v>-</v>
      </c>
      <c r="F134" s="10" t="str">
        <f>IFERROR(VLOOKUP(Tabela3[[#This Row],[Disciplina]],Tabela8[],2,0),"-")</f>
        <v>-</v>
      </c>
      <c r="G134" s="3" t="str">
        <f>IFERROR(VLOOKUP(Tabela3[[#This Row],[Disciplina]],Tabela8[],3,0),"-")</f>
        <v>-</v>
      </c>
      <c r="H134" s="2" t="str">
        <f>IFERROR(VLOOKUP(Tabela3[[#This Row],[Disciplina]],q2016_3[],2,0),"_")</f>
        <v>_</v>
      </c>
      <c r="I134" s="2" t="str">
        <f>IFERROR(VLOOKUP(Tabela3[[#This Row],[Disciplina]],q2016_3[],3,0),"-")</f>
        <v>-</v>
      </c>
      <c r="J134" s="5" t="str">
        <f>IFERROR(VLOOKUP(Tabela3[[#This Row],[Disciplina]],q2016_3[],4,0),"-")</f>
        <v>-</v>
      </c>
      <c r="K134" s="2" t="str">
        <f>IFERROR(VLOOKUP(Tabela3[[#This Row],[Disciplina]],q2016_2[],2,0),"_")</f>
        <v>_</v>
      </c>
      <c r="L134" s="2" t="str">
        <f>IFERROR(VLOOKUP(Tabela3[[#This Row],[Disciplina]],q2016_2[],3,0),"-")</f>
        <v>-</v>
      </c>
      <c r="M134" s="5" t="str">
        <f>IFERROR(VLOOKUP(Tabela3[[#This Row],[Disciplina]],q2016_2[],4,0),"-")</f>
        <v>-</v>
      </c>
      <c r="N134" s="6" t="str">
        <f>IFERROR(VLOOKUP(Tabela3[[#This Row],[Disciplina]],q2016_1[],2,0),"_")</f>
        <v>_</v>
      </c>
      <c r="O134" s="2" t="str">
        <f>IFERROR(VLOOKUP(Tabela3[[#This Row],[Disciplina]],q2016_1[],3,0),"-")</f>
        <v>-</v>
      </c>
      <c r="P134" s="5" t="str">
        <f>IFERROR(VLOOKUP(Tabela3[[#This Row],[Disciplina]],q2016_1[],4,0),"-")</f>
        <v>-</v>
      </c>
      <c r="Q134" s="2" t="str">
        <f>IFERROR(VLOOKUP(Tabela3[[#This Row],[Disciplina]],q2015_3[],2,0),"_")</f>
        <v>_</v>
      </c>
      <c r="R134" s="2" t="str">
        <f>IFERROR(VLOOKUP(Tabela3[[#This Row],[Disciplina]],q2015_3[],3,0),"_")</f>
        <v>_</v>
      </c>
      <c r="S134" s="5" t="str">
        <f>IFERROR(VLOOKUP(Tabela3[[#This Row],[Disciplina]],q2015_3[],4,0),"_")</f>
        <v>_</v>
      </c>
      <c r="T134" s="6" t="str">
        <f>IFERROR(VLOOKUP(Tabela3[[#This Row],[Disciplina]],q2015_2[],2,0),"_")</f>
        <v>_</v>
      </c>
      <c r="U134" s="2" t="str">
        <f>IFERROR(VLOOKUP(Tabela3[[#This Row],[Disciplina]],q2015_2[],3,0),"_")</f>
        <v>_</v>
      </c>
      <c r="V134" s="7" t="str">
        <f>IFERROR(VLOOKUP(Tabela3[[#This Row],[Disciplina]],q2015_2[],4,0),"_")</f>
        <v>_</v>
      </c>
      <c r="W134" s="2">
        <f>IFERROR(VLOOKUP(Tabela3[[#This Row],[Disciplina]],q2015_1[],2,0),"_")</f>
        <v>1</v>
      </c>
      <c r="X134" s="2">
        <f>IFERROR(VLOOKUP(Tabela3[[#This Row],[Disciplina]],q2015_1[],3,0),"_")</f>
        <v>0</v>
      </c>
      <c r="Y134" s="2" t="str">
        <f>IFERROR(VLOOKUP(Tabela3[[#This Row],[Disciplina]],q2015_1[],4,0),"_")</f>
        <v>PAULO TADEU DA SILVA</v>
      </c>
    </row>
    <row r="135" spans="1:25" x14ac:dyDescent="0.25">
      <c r="A135" s="3" t="s">
        <v>221</v>
      </c>
      <c r="B135" t="str">
        <f>IFERROR(VLOOKUP(Tabela3[[#This Row],[Disciplina]],Tabela10[],2,0),"-")</f>
        <v>-</v>
      </c>
      <c r="C135" s="3" t="str">
        <f>IFERROR(VLOOKUP(Tabela3[[#This Row],[Disciplina]],Tabela10[],3,0),"-")</f>
        <v>-</v>
      </c>
      <c r="D135" s="10">
        <f>IFERROR(VLOOKUP(Tabela3[[#This Row],[Disciplina]],Tabela9[],2,0),"-")</f>
        <v>0</v>
      </c>
      <c r="E135" s="3" t="str">
        <f>IFERROR(VLOOKUP(Tabela3[[#This Row],[Disciplina]],Tabela9[],3,0),"-")</f>
        <v>SILVIO RICARDO GOMES CARNEIRO</v>
      </c>
      <c r="F135" s="10" t="str">
        <f>IFERROR(VLOOKUP(Tabela3[[#This Row],[Disciplina]],Tabela8[],2,0),"-")</f>
        <v>-</v>
      </c>
      <c r="G135" s="3" t="str">
        <f>IFERROR(VLOOKUP(Tabela3[[#This Row],[Disciplina]],Tabela8[],3,0),"-")</f>
        <v>-</v>
      </c>
      <c r="H135" s="2" t="str">
        <f>IFERROR(VLOOKUP(Tabela3[[#This Row],[Disciplina]],q2016_3[],2,0),"_")</f>
        <v>_</v>
      </c>
      <c r="I135" s="2" t="str">
        <f>IFERROR(VLOOKUP(Tabela3[[#This Row],[Disciplina]],q2016_3[],3,0),"-")</f>
        <v>-</v>
      </c>
      <c r="J135" s="5" t="str">
        <f>IFERROR(VLOOKUP(Tabela3[[#This Row],[Disciplina]],q2016_3[],4,0),"-")</f>
        <v>-</v>
      </c>
      <c r="K135">
        <f>IFERROR(VLOOKUP(Tabela3[[#This Row],[Disciplina]],q2016_2[],2,0),"_")</f>
        <v>1</v>
      </c>
      <c r="L135">
        <f>IFERROR(VLOOKUP(Tabela3[[#This Row],[Disciplina]],q2016_2[],3,0),"-")</f>
        <v>0</v>
      </c>
      <c r="M135" s="4" t="str">
        <f>IFERROR(VLOOKUP(Tabela3[[#This Row],[Disciplina]],q2016_2[],4,0),"-")</f>
        <v>Patricia Del Nero Velasco</v>
      </c>
      <c r="N135" s="9" t="str">
        <f>IFERROR(VLOOKUP(Tabela3[[#This Row],[Disciplina]],q2016_1[],2,0),"_")</f>
        <v>_</v>
      </c>
      <c r="O135" t="str">
        <f>IFERROR(VLOOKUP(Tabela3[[#This Row],[Disciplina]],q2016_1[],3,0),"-")</f>
        <v>-</v>
      </c>
      <c r="P135" s="4" t="str">
        <f>IFERROR(VLOOKUP(Tabela3[[#This Row],[Disciplina]],q2016_1[],4,0),"-")</f>
        <v>-</v>
      </c>
      <c r="Q135" t="str">
        <f>IFERROR(VLOOKUP(Tabela3[[#This Row],[Disciplina]],q2015_3[],2,0),"_")</f>
        <v>_</v>
      </c>
      <c r="R135" t="str">
        <f>IFERROR(VLOOKUP(Tabela3[[#This Row],[Disciplina]],q2015_3[],3,0),"_")</f>
        <v>_</v>
      </c>
      <c r="S135" s="4" t="str">
        <f>IFERROR(VLOOKUP(Tabela3[[#This Row],[Disciplina]],q2015_3[],4,0),"_")</f>
        <v>_</v>
      </c>
      <c r="T135" s="9">
        <f>IFERROR(VLOOKUP(Tabela3[[#This Row],[Disciplina]],q2015_2[],2,0),"_")</f>
        <v>0</v>
      </c>
      <c r="U135">
        <f>IFERROR(VLOOKUP(Tabela3[[#This Row],[Disciplina]],q2015_2[],3,0),"_")</f>
        <v>0</v>
      </c>
      <c r="V135" s="3" t="str">
        <f>IFERROR(VLOOKUP(Tabela3[[#This Row],[Disciplina]],q2015_2[],4,0),"_")</f>
        <v>Patrícia Del Nero Velasco</v>
      </c>
      <c r="W135" t="str">
        <f>IFERROR(VLOOKUP(Tabela3[[#This Row],[Disciplina]],q2015_1[],2,0),"_")</f>
        <v>_</v>
      </c>
      <c r="X135" t="str">
        <f>IFERROR(VLOOKUP(Tabela3[[#This Row],[Disciplina]],q2015_1[],3,0),"_")</f>
        <v>_</v>
      </c>
      <c r="Y135" t="str">
        <f>IFERROR(VLOOKUP(Tabela3[[#This Row],[Disciplina]],q2015_1[],4,0),"_")</f>
        <v>_</v>
      </c>
    </row>
    <row r="136" spans="1:25" x14ac:dyDescent="0.25">
      <c r="A136" s="3" t="s">
        <v>223</v>
      </c>
      <c r="B136" t="str">
        <f>IFERROR(VLOOKUP(Tabela3[[#This Row],[Disciplina]],Tabela10[],2,0),"-")</f>
        <v>-</v>
      </c>
      <c r="C136" s="3" t="str">
        <f>IFERROR(VLOOKUP(Tabela3[[#This Row],[Disciplina]],Tabela10[],3,0),"-")</f>
        <v>-</v>
      </c>
      <c r="D136" s="10">
        <f>IFERROR(VLOOKUP(Tabela3[[#This Row],[Disciplina]],Tabela9[],2,0),"-")</f>
        <v>0</v>
      </c>
      <c r="E136" s="3" t="str">
        <f>IFERROR(VLOOKUP(Tabela3[[#This Row],[Disciplina]],Tabela9[],3,0),"-")</f>
        <v>SUZE PIZA</v>
      </c>
      <c r="F136" s="10" t="str">
        <f>IFERROR(VLOOKUP(Tabela3[[#This Row],[Disciplina]],Tabela8[],2,0),"-")</f>
        <v>-</v>
      </c>
      <c r="G136" s="3" t="str">
        <f>IFERROR(VLOOKUP(Tabela3[[#This Row],[Disciplina]],Tabela8[],3,0),"-")</f>
        <v>-</v>
      </c>
      <c r="H136" s="2" t="str">
        <f>IFERROR(VLOOKUP(Tabela3[[#This Row],[Disciplina]],q2016_3[],2,0),"_")</f>
        <v>_</v>
      </c>
      <c r="I136" s="2" t="str">
        <f>IFERROR(VLOOKUP(Tabela3[[#This Row],[Disciplina]],q2016_3[],3,0),"-")</f>
        <v>-</v>
      </c>
      <c r="J136" s="5" t="str">
        <f>IFERROR(VLOOKUP(Tabela3[[#This Row],[Disciplina]],q2016_3[],4,0),"-")</f>
        <v>-</v>
      </c>
      <c r="K136" s="2">
        <f>IFERROR(VLOOKUP(Tabela3[[#This Row],[Disciplina]],q2016_2[],2,0),"_")</f>
        <v>2</v>
      </c>
      <c r="L136" s="2">
        <f>IFERROR(VLOOKUP(Tabela3[[#This Row],[Disciplina]],q2016_2[],3,0),"-")</f>
        <v>0</v>
      </c>
      <c r="M136" s="5" t="str">
        <f>IFERROR(VLOOKUP(Tabela3[[#This Row],[Disciplina]],q2016_2[],4,0),"-")</f>
        <v>Paula Priscila Braga</v>
      </c>
      <c r="N136" s="6" t="str">
        <f>IFERROR(VLOOKUP(Tabela3[[#This Row],[Disciplina]],q2016_1[],2,0),"_")</f>
        <v>_</v>
      </c>
      <c r="O136" s="2" t="str">
        <f>IFERROR(VLOOKUP(Tabela3[[#This Row],[Disciplina]],q2016_1[],3,0),"-")</f>
        <v>-</v>
      </c>
      <c r="P136" s="5" t="str">
        <f>IFERROR(VLOOKUP(Tabela3[[#This Row],[Disciplina]],q2016_1[],4,0),"-")</f>
        <v>-</v>
      </c>
      <c r="Q136" s="2" t="str">
        <f>IFERROR(VLOOKUP(Tabela3[[#This Row],[Disciplina]],q2015_3[],2,0),"_")</f>
        <v>_</v>
      </c>
      <c r="R136" s="2" t="str">
        <f>IFERROR(VLOOKUP(Tabela3[[#This Row],[Disciplina]],q2015_3[],3,0),"_")</f>
        <v>_</v>
      </c>
      <c r="S136" s="5" t="str">
        <f>IFERROR(VLOOKUP(Tabela3[[#This Row],[Disciplina]],q2015_3[],4,0),"_")</f>
        <v>_</v>
      </c>
      <c r="T136" s="6">
        <f>IFERROR(VLOOKUP(Tabela3[[#This Row],[Disciplina]],q2015_2[],2,0),"_")</f>
        <v>0</v>
      </c>
      <c r="U136" s="2">
        <f>IFERROR(VLOOKUP(Tabela3[[#This Row],[Disciplina]],q2015_2[],3,0),"_")</f>
        <v>0</v>
      </c>
      <c r="V136" s="7" t="str">
        <f>IFERROR(VLOOKUP(Tabela3[[#This Row],[Disciplina]],q2015_2[],4,0),"_")</f>
        <v>Paula Priscila Braga</v>
      </c>
      <c r="W136" s="2">
        <f>IFERROR(VLOOKUP(Tabela3[[#This Row],[Disciplina]],q2015_1[],2,0),"_")</f>
        <v>1</v>
      </c>
      <c r="X136" s="2">
        <f>IFERROR(VLOOKUP(Tabela3[[#This Row],[Disciplina]],q2015_1[],3,0),"_")</f>
        <v>0</v>
      </c>
      <c r="Y136" s="2" t="str">
        <f>IFERROR(VLOOKUP(Tabela3[[#This Row],[Disciplina]],q2015_1[],4,0),"_")</f>
        <v>PAULA PRISCILA BRAGA</v>
      </c>
    </row>
    <row r="137" spans="1:25" x14ac:dyDescent="0.25">
      <c r="A137" s="3" t="s">
        <v>726</v>
      </c>
      <c r="B137">
        <f>IFERROR(VLOOKUP(Tabela3[[#This Row],[Disciplina]],Tabela10[],2,0),"-")</f>
        <v>0</v>
      </c>
      <c r="C137" s="3" t="str">
        <f>IFERROR(VLOOKUP(Tabela3[[#This Row],[Disciplina]],Tabela10[],3,0),"-")</f>
        <v>Paula Linhares Angerami</v>
      </c>
      <c r="D137" t="str">
        <f>IFERROR(VLOOKUP(Tabela3[[#This Row],[Disciplina]],Tabela9[],2,0),"-")</f>
        <v>-</v>
      </c>
      <c r="E137" s="7" t="str">
        <f>IFERROR(VLOOKUP(Tabela3[[#This Row],[Disciplina]],Tabela9[],3,0),"-")</f>
        <v>-</v>
      </c>
      <c r="F137" s="2" t="str">
        <f>IFERROR(VLOOKUP(Tabela3[[#This Row],[Disciplina]],Tabela8[],2,0),"-")</f>
        <v>-</v>
      </c>
      <c r="G137" s="7" t="str">
        <f>IFERROR(VLOOKUP(Tabela3[[#This Row],[Disciplina]],Tabela8[],3,0),"-")</f>
        <v>-</v>
      </c>
      <c r="H137" s="2" t="str">
        <f>IFERROR(VLOOKUP(Tabela3[[#This Row],[Disciplina]],q2016_3[],2,0),"_")</f>
        <v>_</v>
      </c>
      <c r="I137" s="2" t="str">
        <f>IFERROR(VLOOKUP(Tabela3[[#This Row],[Disciplina]],q2016_3[],3,0),"-")</f>
        <v>-</v>
      </c>
      <c r="J137" s="5" t="str">
        <f>IFERROR(VLOOKUP(Tabela3[[#This Row],[Disciplina]],q2016_3[],4,0),"-")</f>
        <v>-</v>
      </c>
      <c r="K137" s="2" t="str">
        <f>IFERROR(VLOOKUP(Tabela3[[#This Row],[Disciplina]],q2016_2[],2,0),"_")</f>
        <v>_</v>
      </c>
      <c r="L137" s="2" t="str">
        <f>IFERROR(VLOOKUP(Tabela3[[#This Row],[Disciplina]],q2016_2[],3,0),"-")</f>
        <v>-</v>
      </c>
      <c r="M137" s="5" t="str">
        <f>IFERROR(VLOOKUP(Tabela3[[#This Row],[Disciplina]],q2016_2[],4,0),"-")</f>
        <v>-</v>
      </c>
      <c r="N137" s="6" t="str">
        <f>IFERROR(VLOOKUP(Tabela3[[#This Row],[Disciplina]],q2016_1[],2,0),"_")</f>
        <v>_</v>
      </c>
      <c r="O137" s="2" t="str">
        <f>IFERROR(VLOOKUP(Tabela3[[#This Row],[Disciplina]],q2016_1[],3,0),"-")</f>
        <v>-</v>
      </c>
      <c r="P137" s="5" t="str">
        <f>IFERROR(VLOOKUP(Tabela3[[#This Row],[Disciplina]],q2016_1[],4,0),"-")</f>
        <v>-</v>
      </c>
      <c r="Q137" s="2" t="str">
        <f>IFERROR(VLOOKUP(Tabela3[[#This Row],[Disciplina]],q2015_3[],2,0),"_")</f>
        <v>_</v>
      </c>
      <c r="R137" s="2" t="str">
        <f>IFERROR(VLOOKUP(Tabela3[[#This Row],[Disciplina]],q2015_3[],3,0),"_")</f>
        <v>_</v>
      </c>
      <c r="S137" s="5" t="str">
        <f>IFERROR(VLOOKUP(Tabela3[[#This Row],[Disciplina]],q2015_3[],4,0),"_")</f>
        <v>_</v>
      </c>
      <c r="T137" s="6" t="str">
        <f>IFERROR(VLOOKUP(Tabela3[[#This Row],[Disciplina]],q2015_2[],2,0),"_")</f>
        <v>_</v>
      </c>
      <c r="U137" s="2" t="str">
        <f>IFERROR(VLOOKUP(Tabela3[[#This Row],[Disciplina]],q2015_2[],3,0),"_")</f>
        <v>_</v>
      </c>
      <c r="V137" s="7" t="str">
        <f>IFERROR(VLOOKUP(Tabela3[[#This Row],[Disciplina]],q2015_2[],4,0),"_")</f>
        <v>_</v>
      </c>
      <c r="W137" s="2" t="str">
        <f>IFERROR(VLOOKUP(Tabela3[[#This Row],[Disciplina]],q2015_1[],2,0),"_")</f>
        <v>_</v>
      </c>
      <c r="X137" s="2" t="str">
        <f>IFERROR(VLOOKUP(Tabela3[[#This Row],[Disciplina]],q2015_1[],3,0),"_")</f>
        <v>_</v>
      </c>
      <c r="Y137" s="2" t="str">
        <f>IFERROR(VLOOKUP(Tabela3[[#This Row],[Disciplina]],q2015_1[],4,0),"_")</f>
        <v>_</v>
      </c>
    </row>
    <row r="138" spans="1:25" x14ac:dyDescent="0.25">
      <c r="A138" s="3" t="s">
        <v>69</v>
      </c>
      <c r="B138">
        <f>IFERROR(VLOOKUP(Tabela3[[#This Row],[Disciplina]],Tabela10[],2,0),"-")</f>
        <v>0</v>
      </c>
      <c r="C138" s="3" t="str">
        <f>IFERROR(VLOOKUP(Tabela3[[#This Row],[Disciplina]],Tabela10[],3,0),"-")</f>
        <v>Bruno Nadai</v>
      </c>
      <c r="D138" s="10" t="str">
        <f>IFERROR(VLOOKUP(Tabela3[[#This Row],[Disciplina]],Tabela9[],2,0),"-")</f>
        <v>-</v>
      </c>
      <c r="E138" s="3" t="str">
        <f>IFERROR(VLOOKUP(Tabela3[[#This Row],[Disciplina]],Tabela9[],3,0),"-")</f>
        <v>-</v>
      </c>
      <c r="F138" s="10" t="str">
        <f>IFERROR(VLOOKUP(Tabela3[[#This Row],[Disciplina]],Tabela8[],2,0),"-")</f>
        <v>-</v>
      </c>
      <c r="G138" s="3" t="str">
        <f>IFERROR(VLOOKUP(Tabela3[[#This Row],[Disciplina]],Tabela8[],3,0),"-")</f>
        <v>-</v>
      </c>
      <c r="H138">
        <f>IFERROR(VLOOKUP(Tabela3[[#This Row],[Disciplina]],q2016_3[],2,0),"_")</f>
        <v>2</v>
      </c>
      <c r="I138">
        <f>IFERROR(VLOOKUP(Tabela3[[#This Row],[Disciplina]],q2016_3[],3,0),"-")</f>
        <v>0</v>
      </c>
      <c r="J138" s="4" t="str">
        <f>IFERROR(VLOOKUP(Tabela3[[#This Row],[Disciplina]],q2016_3[],4,0),"-")</f>
        <v>Bruno Nadai</v>
      </c>
      <c r="K138" t="str">
        <f>IFERROR(VLOOKUP(Tabela3[[#This Row],[Disciplina]],q2016_2[],2,0),"_")</f>
        <v>_</v>
      </c>
      <c r="L138" t="str">
        <f>IFERROR(VLOOKUP(Tabela3[[#This Row],[Disciplina]],q2016_2[],3,0),"-")</f>
        <v>-</v>
      </c>
      <c r="M138" s="4" t="str">
        <f>IFERROR(VLOOKUP(Tabela3[[#This Row],[Disciplina]],q2016_2[],4,0),"-")</f>
        <v>-</v>
      </c>
      <c r="N138" s="9" t="str">
        <f>IFERROR(VLOOKUP(Tabela3[[#This Row],[Disciplina]],q2016_1[],2,0),"_")</f>
        <v>_</v>
      </c>
      <c r="O138" t="str">
        <f>IFERROR(VLOOKUP(Tabela3[[#This Row],[Disciplina]],q2016_1[],3,0),"-")</f>
        <v>-</v>
      </c>
      <c r="P138" s="4" t="str">
        <f>IFERROR(VLOOKUP(Tabela3[[#This Row],[Disciplina]],q2016_1[],4,0),"-")</f>
        <v>-</v>
      </c>
      <c r="Q138">
        <f>IFERROR(VLOOKUP(Tabela3[[#This Row],[Disciplina]],q2015_3[],2,0),"_")</f>
        <v>2</v>
      </c>
      <c r="R138">
        <f>IFERROR(VLOOKUP(Tabela3[[#This Row],[Disciplina]],q2015_3[],3,0),"_")</f>
        <v>0</v>
      </c>
      <c r="S138" s="4" t="str">
        <f>IFERROR(VLOOKUP(Tabela3[[#This Row],[Disciplina]],q2015_3[],4,0),"_")</f>
        <v>Bruno Nadai</v>
      </c>
      <c r="T138" s="9" t="str">
        <f>IFERROR(VLOOKUP(Tabela3[[#This Row],[Disciplina]],q2015_2[],2,0),"_")</f>
        <v>_</v>
      </c>
      <c r="U138" t="str">
        <f>IFERROR(VLOOKUP(Tabela3[[#This Row],[Disciplina]],q2015_2[],3,0),"_")</f>
        <v>_</v>
      </c>
      <c r="V138" s="3" t="str">
        <f>IFERROR(VLOOKUP(Tabela3[[#This Row],[Disciplina]],q2015_2[],4,0),"_")</f>
        <v>_</v>
      </c>
      <c r="W138" t="str">
        <f>IFERROR(VLOOKUP(Tabela3[[#This Row],[Disciplina]],q2015_1[],2,0),"_")</f>
        <v>_</v>
      </c>
      <c r="X138" t="str">
        <f>IFERROR(VLOOKUP(Tabela3[[#This Row],[Disciplina]],q2015_1[],3,0),"_")</f>
        <v>_</v>
      </c>
      <c r="Y138" t="str">
        <f>IFERROR(VLOOKUP(Tabela3[[#This Row],[Disciplina]],q2015_1[],4,0),"_")</f>
        <v>_</v>
      </c>
    </row>
    <row r="139" spans="1:25" x14ac:dyDescent="0.25">
      <c r="A139" s="3" t="s">
        <v>225</v>
      </c>
      <c r="B139" t="str">
        <f>IFERROR(VLOOKUP(Tabela3[[#This Row],[Disciplina]],Tabela10[],2,0),"-")</f>
        <v>-</v>
      </c>
      <c r="C139" s="3" t="str">
        <f>IFERROR(VLOOKUP(Tabela3[[#This Row],[Disciplina]],Tabela10[],3,0),"-")</f>
        <v>-</v>
      </c>
      <c r="D139" s="10">
        <f>IFERROR(VLOOKUP(Tabela3[[#This Row],[Disciplina]],Tabela9[],2,0),"-")</f>
        <v>0</v>
      </c>
      <c r="E139" s="3" t="str">
        <f>IFERROR(VLOOKUP(Tabela3[[#This Row],[Disciplina]],Tabela9[],3,0),"-")</f>
        <v>NATHALIE DE ALMEIDA BRESSIANI</v>
      </c>
      <c r="F139" s="10" t="str">
        <f>IFERROR(VLOOKUP(Tabela3[[#This Row],[Disciplina]],Tabela8[],2,0),"-")</f>
        <v>-</v>
      </c>
      <c r="G139" s="3" t="str">
        <f>IFERROR(VLOOKUP(Tabela3[[#This Row],[Disciplina]],Tabela8[],3,0),"-")</f>
        <v>-</v>
      </c>
      <c r="H139" s="2" t="str">
        <f>IFERROR(VLOOKUP(Tabela3[[#This Row],[Disciplina]],q2016_3[],2,0),"_")</f>
        <v>_</v>
      </c>
      <c r="I139" s="2" t="str">
        <f>IFERROR(VLOOKUP(Tabela3[[#This Row],[Disciplina]],q2016_3[],3,0),"-")</f>
        <v>-</v>
      </c>
      <c r="J139" s="5" t="str">
        <f>IFERROR(VLOOKUP(Tabela3[[#This Row],[Disciplina]],q2016_3[],4,0),"-")</f>
        <v>-</v>
      </c>
      <c r="K139" s="2">
        <f>IFERROR(VLOOKUP(Tabela3[[#This Row],[Disciplina]],q2016_2[],2,0),"_")</f>
        <v>2</v>
      </c>
      <c r="L139" s="2">
        <f>IFERROR(VLOOKUP(Tabela3[[#This Row],[Disciplina]],q2016_2[],3,0),"-")</f>
        <v>0</v>
      </c>
      <c r="M139" s="5" t="str">
        <f>IFERROR(VLOOKUP(Tabela3[[#This Row],[Disciplina]],q2016_2[],4,0),"-")</f>
        <v>Bruno Nadai</v>
      </c>
      <c r="N139" s="6" t="str">
        <f>IFERROR(VLOOKUP(Tabela3[[#This Row],[Disciplina]],q2016_1[],2,0),"_")</f>
        <v>_</v>
      </c>
      <c r="O139" s="2" t="str">
        <f>IFERROR(VLOOKUP(Tabela3[[#This Row],[Disciplina]],q2016_1[],3,0),"-")</f>
        <v>-</v>
      </c>
      <c r="P139" s="5" t="str">
        <f>IFERROR(VLOOKUP(Tabela3[[#This Row],[Disciplina]],q2016_1[],4,0),"-")</f>
        <v>-</v>
      </c>
      <c r="Q139" s="2" t="str">
        <f>IFERROR(VLOOKUP(Tabela3[[#This Row],[Disciplina]],q2015_3[],2,0),"_")</f>
        <v>_</v>
      </c>
      <c r="R139" s="2" t="str">
        <f>IFERROR(VLOOKUP(Tabela3[[#This Row],[Disciplina]],q2015_3[],3,0),"_")</f>
        <v>_</v>
      </c>
      <c r="S139" s="5" t="str">
        <f>IFERROR(VLOOKUP(Tabela3[[#This Row],[Disciplina]],q2015_3[],4,0),"_")</f>
        <v>_</v>
      </c>
      <c r="T139" s="6">
        <f>IFERROR(VLOOKUP(Tabela3[[#This Row],[Disciplina]],q2015_2[],2,0),"_")</f>
        <v>0</v>
      </c>
      <c r="U139" s="2">
        <f>IFERROR(VLOOKUP(Tabela3[[#This Row],[Disciplina]],q2015_2[],3,0),"_")</f>
        <v>0</v>
      </c>
      <c r="V139" s="7" t="str">
        <f>IFERROR(VLOOKUP(Tabela3[[#This Row],[Disciplina]],q2015_2[],4,0),"_")</f>
        <v>Monique Hulshof</v>
      </c>
      <c r="W139" s="2" t="str">
        <f>IFERROR(VLOOKUP(Tabela3[[#This Row],[Disciplina]],q2015_1[],2,0),"_")</f>
        <v>_</v>
      </c>
      <c r="X139" s="2" t="str">
        <f>IFERROR(VLOOKUP(Tabela3[[#This Row],[Disciplina]],q2015_1[],3,0),"_")</f>
        <v>_</v>
      </c>
      <c r="Y139" s="2" t="str">
        <f>IFERROR(VLOOKUP(Tabela3[[#This Row],[Disciplina]],q2015_1[],4,0),"_")</f>
        <v>_</v>
      </c>
    </row>
    <row r="140" spans="1:25" x14ac:dyDescent="0.25">
      <c r="A140" s="3" t="s">
        <v>491</v>
      </c>
      <c r="B140" t="str">
        <f>IFERROR(VLOOKUP(Tabela3[[#This Row],[Disciplina]],Tabela10[],2,0),"-")</f>
        <v>-</v>
      </c>
      <c r="C140" s="3" t="str">
        <f>IFERROR(VLOOKUP(Tabela3[[#This Row],[Disciplina]],Tabela10[],3,0),"-")</f>
        <v>-</v>
      </c>
      <c r="D140" s="10">
        <f>IFERROR(VLOOKUP(Tabela3[[#This Row],[Disciplina]],Tabela9[],2,0),"-")</f>
        <v>0</v>
      </c>
      <c r="E140" s="3" t="str">
        <f>IFERROR(VLOOKUP(Tabela3[[#This Row],[Disciplina]],Tabela9[],3,0),"-")</f>
        <v>LUANA SUCUPIRA PEDROZA</v>
      </c>
      <c r="F140" s="10" t="str">
        <f>IFERROR(VLOOKUP(Tabela3[[#This Row],[Disciplina]],Tabela8[],2,0),"-")</f>
        <v>-</v>
      </c>
      <c r="G140" s="3" t="str">
        <f>IFERROR(VLOOKUP(Tabela3[[#This Row],[Disciplina]],Tabela8[],3,0),"-")</f>
        <v>-</v>
      </c>
      <c r="H140" s="2" t="str">
        <f>IFERROR(VLOOKUP(Tabela3[[#This Row],[Disciplina]],q2016_3[],2,0),"_")</f>
        <v>_</v>
      </c>
      <c r="I140" s="2" t="str">
        <f>IFERROR(VLOOKUP(Tabela3[[#This Row],[Disciplina]],q2016_3[],3,0),"-")</f>
        <v>-</v>
      </c>
      <c r="J140" s="5" t="str">
        <f>IFERROR(VLOOKUP(Tabela3[[#This Row],[Disciplina]],q2016_3[],4,0),"-")</f>
        <v>-</v>
      </c>
      <c r="K140" s="2" t="str">
        <f>IFERROR(VLOOKUP(Tabela3[[#This Row],[Disciplina]],q2016_2[],2,0),"_")</f>
        <v>_</v>
      </c>
      <c r="L140" s="2" t="str">
        <f>IFERROR(VLOOKUP(Tabela3[[#This Row],[Disciplina]],q2016_2[],3,0),"-")</f>
        <v>-</v>
      </c>
      <c r="M140" s="5" t="str">
        <f>IFERROR(VLOOKUP(Tabela3[[#This Row],[Disciplina]],q2016_2[],4,0),"-")</f>
        <v>-</v>
      </c>
      <c r="N140" s="6" t="str">
        <f>IFERROR(VLOOKUP(Tabela3[[#This Row],[Disciplina]],q2016_1[],2,0),"_")</f>
        <v>_</v>
      </c>
      <c r="O140" s="2" t="str">
        <f>IFERROR(VLOOKUP(Tabela3[[#This Row],[Disciplina]],q2016_1[],3,0),"-")</f>
        <v>-</v>
      </c>
      <c r="P140" s="5" t="str">
        <f>IFERROR(VLOOKUP(Tabela3[[#This Row],[Disciplina]],q2016_1[],4,0),"-")</f>
        <v>-</v>
      </c>
      <c r="Q140" s="2" t="str">
        <f>IFERROR(VLOOKUP(Tabela3[[#This Row],[Disciplina]],q2015_3[],2,0),"_")</f>
        <v>_</v>
      </c>
      <c r="R140" s="2" t="str">
        <f>IFERROR(VLOOKUP(Tabela3[[#This Row],[Disciplina]],q2015_3[],3,0),"_")</f>
        <v>_</v>
      </c>
      <c r="S140" s="5" t="str">
        <f>IFERROR(VLOOKUP(Tabela3[[#This Row],[Disciplina]],q2015_3[],4,0),"_")</f>
        <v>_</v>
      </c>
      <c r="T140" s="6">
        <f>IFERROR(VLOOKUP(Tabela3[[#This Row],[Disciplina]],q2015_2[],2,0),"_")</f>
        <v>0</v>
      </c>
      <c r="U140" s="2">
        <f>IFERROR(VLOOKUP(Tabela3[[#This Row],[Disciplina]],q2015_2[],3,0),"_")</f>
        <v>0</v>
      </c>
      <c r="V140" s="7" t="str">
        <f>IFERROR(VLOOKUP(Tabela3[[#This Row],[Disciplina]],q2015_2[],4,0),"_")</f>
        <v>Luana Sucupira Pedroza</v>
      </c>
      <c r="W140" s="2" t="str">
        <f>IFERROR(VLOOKUP(Tabela3[[#This Row],[Disciplina]],q2015_1[],2,0),"_")</f>
        <v>_</v>
      </c>
      <c r="X140" s="2" t="str">
        <f>IFERROR(VLOOKUP(Tabela3[[#This Row],[Disciplina]],q2015_1[],3,0),"_")</f>
        <v>_</v>
      </c>
      <c r="Y140" s="2" t="str">
        <f>IFERROR(VLOOKUP(Tabela3[[#This Row],[Disciplina]],q2015_1[],4,0),"_")</f>
        <v>_</v>
      </c>
    </row>
    <row r="141" spans="1:25" x14ac:dyDescent="0.25">
      <c r="A141" s="3" t="s">
        <v>226</v>
      </c>
      <c r="B141" t="str">
        <f>IFERROR(VLOOKUP(Tabela3[[#This Row],[Disciplina]],Tabela10[],2,0),"-")</f>
        <v>-</v>
      </c>
      <c r="C141" s="3" t="str">
        <f>IFERROR(VLOOKUP(Tabela3[[#This Row],[Disciplina]],Tabela10[],3,0),"-")</f>
        <v>-</v>
      </c>
      <c r="D141" s="10">
        <f>IFERROR(VLOOKUP(Tabela3[[#This Row],[Disciplina]],Tabela9[],2,0),"-")</f>
        <v>0</v>
      </c>
      <c r="E141" s="3" t="str">
        <f>IFERROR(VLOOKUP(Tabela3[[#This Row],[Disciplina]],Tabela9[],3,0),"-")</f>
        <v>DENISE CRIADO PEREIRA DE SOUZA</v>
      </c>
      <c r="F141" s="10" t="str">
        <f>IFERROR(VLOOKUP(Tabela3[[#This Row],[Disciplina]],Tabela8[],2,0),"-")</f>
        <v>-</v>
      </c>
      <c r="G141" s="3" t="str">
        <f>IFERROR(VLOOKUP(Tabela3[[#This Row],[Disciplina]],Tabela8[],3,0),"-")</f>
        <v>-</v>
      </c>
      <c r="H141" s="2" t="str">
        <f>IFERROR(VLOOKUP(Tabela3[[#This Row],[Disciplina]],q2016_3[],2,0),"_")</f>
        <v>_</v>
      </c>
      <c r="I141" s="2" t="str">
        <f>IFERROR(VLOOKUP(Tabela3[[#This Row],[Disciplina]],q2016_3[],3,0),"-")</f>
        <v>-</v>
      </c>
      <c r="J141" s="5" t="str">
        <f>IFERROR(VLOOKUP(Tabela3[[#This Row],[Disciplina]],q2016_3[],4,0),"-")</f>
        <v>-</v>
      </c>
      <c r="K141">
        <f>IFERROR(VLOOKUP(Tabela3[[#This Row],[Disciplina]],q2016_2[],2,0),"_")</f>
        <v>1</v>
      </c>
      <c r="L141">
        <f>IFERROR(VLOOKUP(Tabela3[[#This Row],[Disciplina]],q2016_2[],3,0),"-")</f>
        <v>0</v>
      </c>
      <c r="M141" s="4" t="str">
        <f>IFERROR(VLOOKUP(Tabela3[[#This Row],[Disciplina]],q2016_2[],4,0),"-")</f>
        <v>Denise Criado Pereira de Souza</v>
      </c>
      <c r="N141" s="9" t="str">
        <f>IFERROR(VLOOKUP(Tabela3[[#This Row],[Disciplina]],q2016_1[],2,0),"_")</f>
        <v>_</v>
      </c>
      <c r="O141" t="str">
        <f>IFERROR(VLOOKUP(Tabela3[[#This Row],[Disciplina]],q2016_1[],3,0),"-")</f>
        <v>-</v>
      </c>
      <c r="P141" s="4" t="str">
        <f>IFERROR(VLOOKUP(Tabela3[[#This Row],[Disciplina]],q2016_1[],4,0),"-")</f>
        <v>-</v>
      </c>
      <c r="Q141" t="str">
        <f>IFERROR(VLOOKUP(Tabela3[[#This Row],[Disciplina]],q2015_3[],2,0),"_")</f>
        <v>_</v>
      </c>
      <c r="R141" t="str">
        <f>IFERROR(VLOOKUP(Tabela3[[#This Row],[Disciplina]],q2015_3[],3,0),"_")</f>
        <v>_</v>
      </c>
      <c r="S141" s="4" t="str">
        <f>IFERROR(VLOOKUP(Tabela3[[#This Row],[Disciplina]],q2015_3[],4,0),"_")</f>
        <v>_</v>
      </c>
      <c r="T141" s="9">
        <f>IFERROR(VLOOKUP(Tabela3[[#This Row],[Disciplina]],q2015_2[],2,0),"_")</f>
        <v>0</v>
      </c>
      <c r="U141">
        <f>IFERROR(VLOOKUP(Tabela3[[#This Row],[Disciplina]],q2015_2[],3,0),"_")</f>
        <v>0</v>
      </c>
      <c r="V141" s="3" t="str">
        <f>IFERROR(VLOOKUP(Tabela3[[#This Row],[Disciplina]],q2015_2[],4,0),"_")</f>
        <v>Adriano Reinaldo Vicoto Benvenho</v>
      </c>
      <c r="W141" t="str">
        <f>IFERROR(VLOOKUP(Tabela3[[#This Row],[Disciplina]],q2015_1[],2,0),"_")</f>
        <v>_</v>
      </c>
      <c r="X141" t="str">
        <f>IFERROR(VLOOKUP(Tabela3[[#This Row],[Disciplina]],q2015_1[],3,0),"_")</f>
        <v>_</v>
      </c>
      <c r="Y141" t="str">
        <f>IFERROR(VLOOKUP(Tabela3[[#This Row],[Disciplina]],q2015_1[],4,0),"_")</f>
        <v>_</v>
      </c>
    </row>
    <row r="142" spans="1:25" x14ac:dyDescent="0.25">
      <c r="A142" s="3" t="s">
        <v>71</v>
      </c>
      <c r="B142">
        <f>IFERROR(VLOOKUP(Tabela3[[#This Row],[Disciplina]],Tabela10[],2,0),"-")</f>
        <v>0</v>
      </c>
      <c r="C142" s="3" t="str">
        <f>IFERROR(VLOOKUP(Tabela3[[#This Row],[Disciplina]],Tabela10[],3,0),"-")</f>
        <v>Laura Paulucci Marinho</v>
      </c>
      <c r="D142" s="10" t="str">
        <f>IFERROR(VLOOKUP(Tabela3[[#This Row],[Disciplina]],Tabela9[],2,0),"-")</f>
        <v>-</v>
      </c>
      <c r="E142" s="3" t="str">
        <f>IFERROR(VLOOKUP(Tabela3[[#This Row],[Disciplina]],Tabela9[],3,0),"-")</f>
        <v>-</v>
      </c>
      <c r="F142" s="10" t="str">
        <f>IFERROR(VLOOKUP(Tabela3[[#This Row],[Disciplina]],Tabela8[],2,0),"-")</f>
        <v>-</v>
      </c>
      <c r="G142" s="3" t="str">
        <f>IFERROR(VLOOKUP(Tabela3[[#This Row],[Disciplina]],Tabela8[],3,0),"-")</f>
        <v>-</v>
      </c>
      <c r="H142" s="2">
        <f>IFERROR(VLOOKUP(Tabela3[[#This Row],[Disciplina]],q2016_3[],2,0),"_")</f>
        <v>2</v>
      </c>
      <c r="I142" s="2">
        <f>IFERROR(VLOOKUP(Tabela3[[#This Row],[Disciplina]],q2016_3[],3,0),"-")</f>
        <v>0</v>
      </c>
      <c r="J142" s="5" t="str">
        <f>IFERROR(VLOOKUP(Tabela3[[#This Row],[Disciplina]],q2016_3[],4,0),"-")</f>
        <v>Adriano Reinaldo Viçoto Benvenho</v>
      </c>
      <c r="K142" s="2">
        <f>IFERROR(VLOOKUP(Tabela3[[#This Row],[Disciplina]],q2016_2[],2,0),"_")</f>
        <v>1</v>
      </c>
      <c r="L142" s="2">
        <f>IFERROR(VLOOKUP(Tabela3[[#This Row],[Disciplina]],q2016_2[],3,0),"-")</f>
        <v>0</v>
      </c>
      <c r="M142" s="5" t="str">
        <f>IFERROR(VLOOKUP(Tabela3[[#This Row],[Disciplina]],q2016_2[],4,0),"-")</f>
        <v>Laura Paulucci Marinho</v>
      </c>
      <c r="N142" s="6" t="str">
        <f>IFERROR(VLOOKUP(Tabela3[[#This Row],[Disciplina]],q2016_1[],2,0),"_")</f>
        <v>_</v>
      </c>
      <c r="O142" s="2" t="str">
        <f>IFERROR(VLOOKUP(Tabela3[[#This Row],[Disciplina]],q2016_1[],3,0),"-")</f>
        <v>-</v>
      </c>
      <c r="P142" s="5" t="str">
        <f>IFERROR(VLOOKUP(Tabela3[[#This Row],[Disciplina]],q2016_1[],4,0),"-")</f>
        <v>-</v>
      </c>
      <c r="Q142" s="2" t="str">
        <f>IFERROR(VLOOKUP(Tabela3[[#This Row],[Disciplina]],q2015_3[],2,0),"_")</f>
        <v>_</v>
      </c>
      <c r="R142" s="2" t="str">
        <f>IFERROR(VLOOKUP(Tabela3[[#This Row],[Disciplina]],q2015_3[],3,0),"_")</f>
        <v>_</v>
      </c>
      <c r="S142" s="5" t="str">
        <f>IFERROR(VLOOKUP(Tabela3[[#This Row],[Disciplina]],q2015_3[],4,0),"_")</f>
        <v>_</v>
      </c>
      <c r="T142" s="6">
        <f>IFERROR(VLOOKUP(Tabela3[[#This Row],[Disciplina]],q2015_2[],2,0),"_")</f>
        <v>0</v>
      </c>
      <c r="U142" s="2">
        <f>IFERROR(VLOOKUP(Tabela3[[#This Row],[Disciplina]],q2015_2[],3,0),"_")</f>
        <v>0</v>
      </c>
      <c r="V142" s="7" t="str">
        <f>IFERROR(VLOOKUP(Tabela3[[#This Row],[Disciplina]],q2015_2[],4,0),"_")</f>
        <v>Adriano Reinaldo Vicoto Benvenho</v>
      </c>
      <c r="W142" s="2" t="str">
        <f>IFERROR(VLOOKUP(Tabela3[[#This Row],[Disciplina]],q2015_1[],2,0),"_")</f>
        <v>_</v>
      </c>
      <c r="X142" s="2" t="str">
        <f>IFERROR(VLOOKUP(Tabela3[[#This Row],[Disciplina]],q2015_1[],3,0),"_")</f>
        <v>_</v>
      </c>
      <c r="Y142" s="2" t="str">
        <f>IFERROR(VLOOKUP(Tabela3[[#This Row],[Disciplina]],q2015_1[],4,0),"_")</f>
        <v>_</v>
      </c>
    </row>
    <row r="143" spans="1:25" x14ac:dyDescent="0.25">
      <c r="A143" s="3" t="s">
        <v>651</v>
      </c>
      <c r="B143" t="str">
        <f>IFERROR(VLOOKUP(Tabela3[[#This Row],[Disciplina]],Tabela10[],2,0),"-")</f>
        <v>-</v>
      </c>
      <c r="C143" s="3" t="str">
        <f>IFERROR(VLOOKUP(Tabela3[[#This Row],[Disciplina]],Tabela10[],3,0),"-")</f>
        <v>-</v>
      </c>
      <c r="D143">
        <f>IFERROR(VLOOKUP(Tabela3[[#This Row],[Disciplina]],Tabela9[],2,0),"-")</f>
        <v>0</v>
      </c>
      <c r="E143" s="7" t="str">
        <f>IFERROR(VLOOKUP(Tabela3[[#This Row],[Disciplina]],Tabela9[],3,0),"-")</f>
        <v>GISELLE WATANABE CARAMELLO</v>
      </c>
      <c r="F143" s="2" t="str">
        <f>IFERROR(VLOOKUP(Tabela3[[#This Row],[Disciplina]],Tabela8[],2,0),"-")</f>
        <v>-</v>
      </c>
      <c r="G143" s="7" t="str">
        <f>IFERROR(VLOOKUP(Tabela3[[#This Row],[Disciplina]],Tabela8[],3,0),"-")</f>
        <v>-</v>
      </c>
      <c r="H143" s="2" t="str">
        <f>IFERROR(VLOOKUP(Tabela3[[#This Row],[Disciplina]],q2016_3[],2,0),"_")</f>
        <v>_</v>
      </c>
      <c r="I143" s="2" t="str">
        <f>IFERROR(VLOOKUP(Tabela3[[#This Row],[Disciplina]],q2016_3[],3,0),"-")</f>
        <v>-</v>
      </c>
      <c r="J143" s="5" t="str">
        <f>IFERROR(VLOOKUP(Tabela3[[#This Row],[Disciplina]],q2016_3[],4,0),"-")</f>
        <v>-</v>
      </c>
      <c r="K143" s="2" t="str">
        <f>IFERROR(VLOOKUP(Tabela3[[#This Row],[Disciplina]],q2016_2[],2,0),"_")</f>
        <v>_</v>
      </c>
      <c r="L143" s="2" t="str">
        <f>IFERROR(VLOOKUP(Tabela3[[#This Row],[Disciplina]],q2016_2[],3,0),"-")</f>
        <v>-</v>
      </c>
      <c r="M143" s="5" t="str">
        <f>IFERROR(VLOOKUP(Tabela3[[#This Row],[Disciplina]],q2016_2[],4,0),"-")</f>
        <v>-</v>
      </c>
      <c r="N143" s="6" t="str">
        <f>IFERROR(VLOOKUP(Tabela3[[#This Row],[Disciplina]],q2016_1[],2,0),"_")</f>
        <v>_</v>
      </c>
      <c r="O143" s="2" t="str">
        <f>IFERROR(VLOOKUP(Tabela3[[#This Row],[Disciplina]],q2016_1[],3,0),"-")</f>
        <v>-</v>
      </c>
      <c r="P143" s="5" t="str">
        <f>IFERROR(VLOOKUP(Tabela3[[#This Row],[Disciplina]],q2016_1[],4,0),"-")</f>
        <v>-</v>
      </c>
      <c r="Q143" s="2" t="str">
        <f>IFERROR(VLOOKUP(Tabela3[[#This Row],[Disciplina]],q2015_3[],2,0),"_")</f>
        <v>_</v>
      </c>
      <c r="R143" s="2" t="str">
        <f>IFERROR(VLOOKUP(Tabela3[[#This Row],[Disciplina]],q2015_3[],3,0),"_")</f>
        <v>_</v>
      </c>
      <c r="S143" s="5" t="str">
        <f>IFERROR(VLOOKUP(Tabela3[[#This Row],[Disciplina]],q2015_3[],4,0),"_")</f>
        <v>_</v>
      </c>
      <c r="T143" s="6" t="str">
        <f>IFERROR(VLOOKUP(Tabela3[[#This Row],[Disciplina]],q2015_2[],2,0),"_")</f>
        <v>_</v>
      </c>
      <c r="U143" s="2" t="str">
        <f>IFERROR(VLOOKUP(Tabela3[[#This Row],[Disciplina]],q2015_2[],3,0),"_")</f>
        <v>_</v>
      </c>
      <c r="V143" s="7" t="str">
        <f>IFERROR(VLOOKUP(Tabela3[[#This Row],[Disciplina]],q2015_2[],4,0),"_")</f>
        <v>_</v>
      </c>
      <c r="W143" s="2" t="str">
        <f>IFERROR(VLOOKUP(Tabela3[[#This Row],[Disciplina]],q2015_1[],2,0),"_")</f>
        <v>_</v>
      </c>
      <c r="X143" s="2" t="str">
        <f>IFERROR(VLOOKUP(Tabela3[[#This Row],[Disciplina]],q2015_1[],3,0),"_")</f>
        <v>_</v>
      </c>
      <c r="Y143" s="2" t="str">
        <f>IFERROR(VLOOKUP(Tabela3[[#This Row],[Disciplina]],q2015_1[],4,0),"_")</f>
        <v>_</v>
      </c>
    </row>
    <row r="144" spans="1:25" x14ac:dyDescent="0.25">
      <c r="A144" s="3" t="s">
        <v>228</v>
      </c>
      <c r="B144" t="str">
        <f>IFERROR(VLOOKUP(Tabela3[[#This Row],[Disciplina]],Tabela10[],2,0),"-")</f>
        <v>-</v>
      </c>
      <c r="C144" s="3" t="str">
        <f>IFERROR(VLOOKUP(Tabela3[[#This Row],[Disciplina]],Tabela10[],3,0),"-")</f>
        <v>-</v>
      </c>
      <c r="D144" s="10">
        <f>IFERROR(VLOOKUP(Tabela3[[#This Row],[Disciplina]],Tabela9[],2,0),"-")</f>
        <v>0</v>
      </c>
      <c r="E144" s="3" t="str">
        <f>IFERROR(VLOOKUP(Tabela3[[#This Row],[Disciplina]],Tabela9[],3,0),"-")</f>
        <v>HERCULANO DA SILVA MARTINHO</v>
      </c>
      <c r="F144" s="10" t="str">
        <f>IFERROR(VLOOKUP(Tabela3[[#This Row],[Disciplina]],Tabela8[],2,0),"-")</f>
        <v>-</v>
      </c>
      <c r="G144" s="3" t="str">
        <f>IFERROR(VLOOKUP(Tabela3[[#This Row],[Disciplina]],Tabela8[],3,0),"-")</f>
        <v>-</v>
      </c>
      <c r="H144" s="2" t="str">
        <f>IFERROR(VLOOKUP(Tabela3[[#This Row],[Disciplina]],q2016_3[],2,0),"_")</f>
        <v>_</v>
      </c>
      <c r="I144" s="2" t="str">
        <f>IFERROR(VLOOKUP(Tabela3[[#This Row],[Disciplina]],q2016_3[],3,0),"-")</f>
        <v>-</v>
      </c>
      <c r="J144" s="5" t="str">
        <f>IFERROR(VLOOKUP(Tabela3[[#This Row],[Disciplina]],q2016_3[],4,0),"-")</f>
        <v>-</v>
      </c>
      <c r="K144">
        <f>IFERROR(VLOOKUP(Tabela3[[#This Row],[Disciplina]],q2016_2[],2,0),"_")</f>
        <v>2</v>
      </c>
      <c r="L144">
        <f>IFERROR(VLOOKUP(Tabela3[[#This Row],[Disciplina]],q2016_2[],3,0),"-")</f>
        <v>0</v>
      </c>
      <c r="M144" s="4" t="str">
        <f>IFERROR(VLOOKUP(Tabela3[[#This Row],[Disciplina]],q2016_2[],4,0),"-")</f>
        <v>Marcelo Oliveira da Costa Pires</v>
      </c>
      <c r="N144" s="9" t="str">
        <f>IFERROR(VLOOKUP(Tabela3[[#This Row],[Disciplina]],q2016_1[],2,0),"_")</f>
        <v>_</v>
      </c>
      <c r="O144" t="str">
        <f>IFERROR(VLOOKUP(Tabela3[[#This Row],[Disciplina]],q2016_1[],3,0),"-")</f>
        <v>-</v>
      </c>
      <c r="P144" s="4" t="str">
        <f>IFERROR(VLOOKUP(Tabela3[[#This Row],[Disciplina]],q2016_1[],4,0),"-")</f>
        <v>-</v>
      </c>
      <c r="Q144" t="str">
        <f>IFERROR(VLOOKUP(Tabela3[[#This Row],[Disciplina]],q2015_3[],2,0),"_")</f>
        <v>_</v>
      </c>
      <c r="R144" t="str">
        <f>IFERROR(VLOOKUP(Tabela3[[#This Row],[Disciplina]],q2015_3[],3,0),"_")</f>
        <v>_</v>
      </c>
      <c r="S144" s="4" t="str">
        <f>IFERROR(VLOOKUP(Tabela3[[#This Row],[Disciplina]],q2015_3[],4,0),"_")</f>
        <v>_</v>
      </c>
      <c r="T144" s="9" t="str">
        <f>IFERROR(VLOOKUP(Tabela3[[#This Row],[Disciplina]],q2015_2[],2,0),"_")</f>
        <v>_</v>
      </c>
      <c r="U144" t="str">
        <f>IFERROR(VLOOKUP(Tabela3[[#This Row],[Disciplina]],q2015_2[],3,0),"_")</f>
        <v>_</v>
      </c>
      <c r="V144" s="3" t="str">
        <f>IFERROR(VLOOKUP(Tabela3[[#This Row],[Disciplina]],q2015_2[],4,0),"_")</f>
        <v>_</v>
      </c>
      <c r="W144" t="str">
        <f>IFERROR(VLOOKUP(Tabela3[[#This Row],[Disciplina]],q2015_1[],2,0),"_")</f>
        <v>_</v>
      </c>
      <c r="X144" t="str">
        <f>IFERROR(VLOOKUP(Tabela3[[#This Row],[Disciplina]],q2015_1[],3,0),"_")</f>
        <v>_</v>
      </c>
      <c r="Y144" t="str">
        <f>IFERROR(VLOOKUP(Tabela3[[#This Row],[Disciplina]],q2015_1[],4,0),"_")</f>
        <v>_</v>
      </c>
    </row>
    <row r="145" spans="1:25" x14ac:dyDescent="0.25">
      <c r="A145" s="3" t="s">
        <v>73</v>
      </c>
      <c r="B145">
        <f>IFERROR(VLOOKUP(Tabela3[[#This Row],[Disciplina]],Tabela10[],2,0),"-")</f>
        <v>2</v>
      </c>
      <c r="C145" s="3" t="str">
        <f>IFERROR(VLOOKUP(Tabela3[[#This Row],[Disciplina]],Tabela10[],3,0),"-")</f>
        <v>Luciano Soares da Cruz</v>
      </c>
      <c r="D145" s="10" t="str">
        <f>IFERROR(VLOOKUP(Tabela3[[#This Row],[Disciplina]],Tabela9[],2,0),"-")</f>
        <v>-</v>
      </c>
      <c r="E145" s="3" t="str">
        <f>IFERROR(VLOOKUP(Tabela3[[#This Row],[Disciplina]],Tabela9[],3,0),"-")</f>
        <v>-</v>
      </c>
      <c r="F145" s="10">
        <f>IFERROR(VLOOKUP(Tabela3[[#This Row],[Disciplina]],Tabela8[],2,0),"-")</f>
        <v>1</v>
      </c>
      <c r="G145" s="3" t="str">
        <f>IFERROR(VLOOKUP(Tabela3[[#This Row],[Disciplina]],Tabela8[],3,0),"-")</f>
        <v>Eduardo Gregores</v>
      </c>
      <c r="H145">
        <f>IFERROR(VLOOKUP(Tabela3[[#This Row],[Disciplina]],q2016_3[],2,0),"_")</f>
        <v>15</v>
      </c>
      <c r="I145">
        <f>IFERROR(VLOOKUP(Tabela3[[#This Row],[Disciplina]],q2016_3[],3,0),"-")</f>
        <v>3</v>
      </c>
      <c r="J145" s="4" t="str">
        <f>IFERROR(VLOOKUP(Tabela3[[#This Row],[Disciplina]],q2016_3[],4,0),"-")</f>
        <v>Luciano Soares da Cruz</v>
      </c>
      <c r="K145" t="str">
        <f>IFERROR(VLOOKUP(Tabela3[[#This Row],[Disciplina]],q2016_2[],2,0),"_")</f>
        <v>_</v>
      </c>
      <c r="L145" t="str">
        <f>IFERROR(VLOOKUP(Tabela3[[#This Row],[Disciplina]],q2016_2[],3,0),"-")</f>
        <v>-</v>
      </c>
      <c r="M145" s="4" t="str">
        <f>IFERROR(VLOOKUP(Tabela3[[#This Row],[Disciplina]],q2016_2[],4,0),"-")</f>
        <v>-</v>
      </c>
      <c r="N145" s="9">
        <f>IFERROR(VLOOKUP(Tabela3[[#This Row],[Disciplina]],q2016_1[],2,0),"_")</f>
        <v>1</v>
      </c>
      <c r="O145">
        <f>IFERROR(VLOOKUP(Tabela3[[#This Row],[Disciplina]],q2016_1[],3,0),"-")</f>
        <v>1</v>
      </c>
      <c r="P145" s="4" t="str">
        <f>IFERROR(VLOOKUP(Tabela3[[#This Row],[Disciplina]],q2016_1[],4,0),"-")</f>
        <v>Alex Gomes Dias</v>
      </c>
      <c r="Q145">
        <f>IFERROR(VLOOKUP(Tabela3[[#This Row],[Disciplina]],q2015_3[],2,0),"_")</f>
        <v>13</v>
      </c>
      <c r="R145">
        <f>IFERROR(VLOOKUP(Tabela3[[#This Row],[Disciplina]],q2015_3[],3,0),"_")</f>
        <v>2</v>
      </c>
      <c r="S145" s="4" t="str">
        <f>IFERROR(VLOOKUP(Tabela3[[#This Row],[Disciplina]],q2015_3[],4,0),"_")</f>
        <v>Alex Gomes Dias</v>
      </c>
      <c r="T145" s="9" t="str">
        <f>IFERROR(VLOOKUP(Tabela3[[#This Row],[Disciplina]],q2015_2[],2,0),"_")</f>
        <v>_</v>
      </c>
      <c r="U145" t="str">
        <f>IFERROR(VLOOKUP(Tabela3[[#This Row],[Disciplina]],q2015_2[],3,0),"_")</f>
        <v>_</v>
      </c>
      <c r="V145" s="3" t="str">
        <f>IFERROR(VLOOKUP(Tabela3[[#This Row],[Disciplina]],q2015_2[],4,0),"_")</f>
        <v>_</v>
      </c>
      <c r="W145">
        <f>IFERROR(VLOOKUP(Tabela3[[#This Row],[Disciplina]],q2015_1[],2,0),"_")</f>
        <v>5</v>
      </c>
      <c r="X145">
        <f>IFERROR(VLOOKUP(Tabela3[[#This Row],[Disciplina]],q2015_1[],3,0),"_")</f>
        <v>1</v>
      </c>
      <c r="Y145" t="str">
        <f>IFERROR(VLOOKUP(Tabela3[[#This Row],[Disciplina]],q2015_1[],4,0),"_")</f>
        <v>MARCELO ZANOTELLO</v>
      </c>
    </row>
    <row r="146" spans="1:25" x14ac:dyDescent="0.25">
      <c r="A146" s="3" t="s">
        <v>230</v>
      </c>
      <c r="B146">
        <f>IFERROR(VLOOKUP(Tabela3[[#This Row],[Disciplina]],Tabela10[],2,0),"-")</f>
        <v>0</v>
      </c>
      <c r="C146" s="3" t="str">
        <f>IFERROR(VLOOKUP(Tabela3[[#This Row],[Disciplina]],Tabela10[],3,0),"-")</f>
        <v>Marcelo Zanotello</v>
      </c>
      <c r="D146" s="10" t="str">
        <f>IFERROR(VLOOKUP(Tabela3[[#This Row],[Disciplina]],Tabela9[],2,0),"-")</f>
        <v>-</v>
      </c>
      <c r="E146" s="3" t="str">
        <f>IFERROR(VLOOKUP(Tabela3[[#This Row],[Disciplina]],Tabela9[],3,0),"-")</f>
        <v>-</v>
      </c>
      <c r="F146" s="10" t="str">
        <f>IFERROR(VLOOKUP(Tabela3[[#This Row],[Disciplina]],Tabela8[],2,0),"-")</f>
        <v>-</v>
      </c>
      <c r="G146" s="3" t="str">
        <f>IFERROR(VLOOKUP(Tabela3[[#This Row],[Disciplina]],Tabela8[],3,0),"-")</f>
        <v>-</v>
      </c>
      <c r="H146" s="2" t="str">
        <f>IFERROR(VLOOKUP(Tabela3[[#This Row],[Disciplina]],q2016_3[],2,0),"_")</f>
        <v>_</v>
      </c>
      <c r="I146" s="2" t="str">
        <f>IFERROR(VLOOKUP(Tabela3[[#This Row],[Disciplina]],q2016_3[],3,0),"-")</f>
        <v>-</v>
      </c>
      <c r="J146" s="5" t="str">
        <f>IFERROR(VLOOKUP(Tabela3[[#This Row],[Disciplina]],q2016_3[],4,0),"-")</f>
        <v>-</v>
      </c>
      <c r="K146" s="2">
        <f>IFERROR(VLOOKUP(Tabela3[[#This Row],[Disciplina]],q2016_2[],2,0),"_")</f>
        <v>1</v>
      </c>
      <c r="L146" s="2">
        <f>IFERROR(VLOOKUP(Tabela3[[#This Row],[Disciplina]],q2016_2[],3,0),"-")</f>
        <v>0</v>
      </c>
      <c r="M146" s="5" t="str">
        <f>IFERROR(VLOOKUP(Tabela3[[#This Row],[Disciplina]],q2016_2[],4,0),"-")</f>
        <v>Marcelo Oliveira da Costa Pires</v>
      </c>
      <c r="N146" s="6" t="str">
        <f>IFERROR(VLOOKUP(Tabela3[[#This Row],[Disciplina]],q2016_1[],2,0),"_")</f>
        <v>_</v>
      </c>
      <c r="O146" s="2" t="str">
        <f>IFERROR(VLOOKUP(Tabela3[[#This Row],[Disciplina]],q2016_1[],3,0),"-")</f>
        <v>-</v>
      </c>
      <c r="P146" s="5" t="str">
        <f>IFERROR(VLOOKUP(Tabela3[[#This Row],[Disciplina]],q2016_1[],4,0),"-")</f>
        <v>-</v>
      </c>
      <c r="Q146" s="2" t="str">
        <f>IFERROR(VLOOKUP(Tabela3[[#This Row],[Disciplina]],q2015_3[],2,0),"_")</f>
        <v>_</v>
      </c>
      <c r="R146" s="2" t="str">
        <f>IFERROR(VLOOKUP(Tabela3[[#This Row],[Disciplina]],q2015_3[],3,0),"_")</f>
        <v>_</v>
      </c>
      <c r="S146" s="5" t="str">
        <f>IFERROR(VLOOKUP(Tabela3[[#This Row],[Disciplina]],q2015_3[],4,0),"_")</f>
        <v>_</v>
      </c>
      <c r="T146" s="6">
        <f>IFERROR(VLOOKUP(Tabela3[[#This Row],[Disciplina]],q2015_2[],2,0),"_")</f>
        <v>0</v>
      </c>
      <c r="U146" s="2">
        <f>IFERROR(VLOOKUP(Tabela3[[#This Row],[Disciplina]],q2015_2[],3,0),"_")</f>
        <v>0</v>
      </c>
      <c r="V146" s="7" t="str">
        <f>IFERROR(VLOOKUP(Tabela3[[#This Row],[Disciplina]],q2015_2[],4,0),"_")</f>
        <v>Marcelo Zanotello</v>
      </c>
      <c r="W146" s="2" t="str">
        <f>IFERROR(VLOOKUP(Tabela3[[#This Row],[Disciplina]],q2015_1[],2,0),"_")</f>
        <v>_</v>
      </c>
      <c r="X146" s="2" t="str">
        <f>IFERROR(VLOOKUP(Tabela3[[#This Row],[Disciplina]],q2015_1[],3,0),"_")</f>
        <v>_</v>
      </c>
      <c r="Y146" s="2" t="str">
        <f>IFERROR(VLOOKUP(Tabela3[[#This Row],[Disciplina]],q2015_1[],4,0),"_")</f>
        <v>_</v>
      </c>
    </row>
    <row r="147" spans="1:25" x14ac:dyDescent="0.25">
      <c r="A147" s="3" t="s">
        <v>231</v>
      </c>
      <c r="B147">
        <f>IFERROR(VLOOKUP(Tabela3[[#This Row],[Disciplina]],Tabela10[],2,0),"-")</f>
        <v>0</v>
      </c>
      <c r="C147" s="3" t="str">
        <f>IFERROR(VLOOKUP(Tabela3[[#This Row],[Disciplina]],Tabela10[],3,0),"-")</f>
        <v>Janaina De Souza Garcia</v>
      </c>
      <c r="D147" s="10" t="str">
        <f>IFERROR(VLOOKUP(Tabela3[[#This Row],[Disciplina]],Tabela9[],2,0),"-")</f>
        <v>-</v>
      </c>
      <c r="E147" s="3" t="str">
        <f>IFERROR(VLOOKUP(Tabela3[[#This Row],[Disciplina]],Tabela9[],3,0),"-")</f>
        <v>-</v>
      </c>
      <c r="F147" s="10" t="str">
        <f>IFERROR(VLOOKUP(Tabela3[[#This Row],[Disciplina]],Tabela8[],2,0),"-")</f>
        <v>-</v>
      </c>
      <c r="G147" s="3" t="str">
        <f>IFERROR(VLOOKUP(Tabela3[[#This Row],[Disciplina]],Tabela8[],3,0),"-")</f>
        <v>-</v>
      </c>
      <c r="H147" s="2" t="str">
        <f>IFERROR(VLOOKUP(Tabela3[[#This Row],[Disciplina]],q2016_3[],2,0),"_")</f>
        <v>_</v>
      </c>
      <c r="I147" s="2" t="str">
        <f>IFERROR(VLOOKUP(Tabela3[[#This Row],[Disciplina]],q2016_3[],3,0),"-")</f>
        <v>-</v>
      </c>
      <c r="J147" s="5" t="str">
        <f>IFERROR(VLOOKUP(Tabela3[[#This Row],[Disciplina]],q2016_3[],4,0),"-")</f>
        <v>-</v>
      </c>
      <c r="K147" s="2">
        <f>IFERROR(VLOOKUP(Tabela3[[#This Row],[Disciplina]],q2016_2[],2,0),"_")</f>
        <v>2</v>
      </c>
      <c r="L147" s="2">
        <f>IFERROR(VLOOKUP(Tabela3[[#This Row],[Disciplina]],q2016_2[],3,0),"-")</f>
        <v>0</v>
      </c>
      <c r="M147" s="5" t="str">
        <f>IFERROR(VLOOKUP(Tabela3[[#This Row],[Disciplina]],q2016_2[],4,0),"-")</f>
        <v>Janaina de Souza Garcia</v>
      </c>
      <c r="N147" s="6" t="str">
        <f>IFERROR(VLOOKUP(Tabela3[[#This Row],[Disciplina]],q2016_1[],2,0),"_")</f>
        <v>_</v>
      </c>
      <c r="O147" s="2" t="str">
        <f>IFERROR(VLOOKUP(Tabela3[[#This Row],[Disciplina]],q2016_1[],3,0),"-")</f>
        <v>-</v>
      </c>
      <c r="P147" s="5" t="str">
        <f>IFERROR(VLOOKUP(Tabela3[[#This Row],[Disciplina]],q2016_1[],4,0),"-")</f>
        <v>-</v>
      </c>
      <c r="Q147" s="2" t="str">
        <f>IFERROR(VLOOKUP(Tabela3[[#This Row],[Disciplina]],q2015_3[],2,0),"_")</f>
        <v>_</v>
      </c>
      <c r="R147" s="2" t="str">
        <f>IFERROR(VLOOKUP(Tabela3[[#This Row],[Disciplina]],q2015_3[],3,0),"_")</f>
        <v>_</v>
      </c>
      <c r="S147" s="5" t="str">
        <f>IFERROR(VLOOKUP(Tabela3[[#This Row],[Disciplina]],q2015_3[],4,0),"_")</f>
        <v>_</v>
      </c>
      <c r="T147" s="6">
        <f>IFERROR(VLOOKUP(Tabela3[[#This Row],[Disciplina]],q2015_2[],2,0),"_")</f>
        <v>0</v>
      </c>
      <c r="U147" s="2">
        <f>IFERROR(VLOOKUP(Tabela3[[#This Row],[Disciplina]],q2015_2[],3,0),"_")</f>
        <v>0</v>
      </c>
      <c r="V147" s="7" t="str">
        <f>IFERROR(VLOOKUP(Tabela3[[#This Row],[Disciplina]],q2015_2[],4,0),"_")</f>
        <v xml:space="preserve">Janaina de Souza Garcia </v>
      </c>
      <c r="W147" s="2" t="str">
        <f>IFERROR(VLOOKUP(Tabela3[[#This Row],[Disciplina]],q2015_1[],2,0),"_")</f>
        <v>_</v>
      </c>
      <c r="X147" s="2" t="str">
        <f>IFERROR(VLOOKUP(Tabela3[[#This Row],[Disciplina]],q2015_1[],3,0),"_")</f>
        <v>_</v>
      </c>
      <c r="Y147" s="2" t="str">
        <f>IFERROR(VLOOKUP(Tabela3[[#This Row],[Disciplina]],q2015_1[],4,0),"_")</f>
        <v>_</v>
      </c>
    </row>
    <row r="148" spans="1:25" x14ac:dyDescent="0.25">
      <c r="A148" s="3" t="s">
        <v>233</v>
      </c>
      <c r="B148" t="str">
        <f>IFERROR(VLOOKUP(Tabela3[[#This Row],[Disciplina]],Tabela10[],2,0),"-")</f>
        <v>-</v>
      </c>
      <c r="C148" s="3" t="str">
        <f>IFERROR(VLOOKUP(Tabela3[[#This Row],[Disciplina]],Tabela10[],3,0),"-")</f>
        <v>-</v>
      </c>
      <c r="D148" s="10">
        <f>IFERROR(VLOOKUP(Tabela3[[#This Row],[Disciplina]],Tabela9[],2,0),"-")</f>
        <v>0</v>
      </c>
      <c r="E148" s="3" t="str">
        <f>IFERROR(VLOOKUP(Tabela3[[#This Row],[Disciplina]],Tabela9[],3,0),"-")</f>
        <v>RICARDO AUGUSTO LOMBELLO</v>
      </c>
      <c r="F148" s="10" t="str">
        <f>IFERROR(VLOOKUP(Tabela3[[#This Row],[Disciplina]],Tabela8[],2,0),"-")</f>
        <v>-</v>
      </c>
      <c r="G148" s="3" t="str">
        <f>IFERROR(VLOOKUP(Tabela3[[#This Row],[Disciplina]],Tabela8[],3,0),"-")</f>
        <v>-</v>
      </c>
      <c r="H148" s="2" t="str">
        <f>IFERROR(VLOOKUP(Tabela3[[#This Row],[Disciplina]],q2016_3[],2,0),"_")</f>
        <v>_</v>
      </c>
      <c r="I148" s="2" t="str">
        <f>IFERROR(VLOOKUP(Tabela3[[#This Row],[Disciplina]],q2016_3[],3,0),"-")</f>
        <v>-</v>
      </c>
      <c r="J148" s="5" t="str">
        <f>IFERROR(VLOOKUP(Tabela3[[#This Row],[Disciplina]],q2016_3[],4,0),"-")</f>
        <v>-</v>
      </c>
      <c r="K148">
        <f>IFERROR(VLOOKUP(Tabela3[[#This Row],[Disciplina]],q2016_2[],2,0),"_")</f>
        <v>2</v>
      </c>
      <c r="L148">
        <f>IFERROR(VLOOKUP(Tabela3[[#This Row],[Disciplina]],q2016_2[],3,0),"-")</f>
        <v>0</v>
      </c>
      <c r="M148" s="4" t="str">
        <f>IFERROR(VLOOKUP(Tabela3[[#This Row],[Disciplina]],q2016_2[],4,0),"-")</f>
        <v>Danilo da Cruz Centeno</v>
      </c>
      <c r="N148" s="9" t="str">
        <f>IFERROR(VLOOKUP(Tabela3[[#This Row],[Disciplina]],q2016_1[],2,0),"_")</f>
        <v>_</v>
      </c>
      <c r="O148" t="str">
        <f>IFERROR(VLOOKUP(Tabela3[[#This Row],[Disciplina]],q2016_1[],3,0),"-")</f>
        <v>-</v>
      </c>
      <c r="P148" s="4" t="str">
        <f>IFERROR(VLOOKUP(Tabela3[[#This Row],[Disciplina]],q2016_1[],4,0),"-")</f>
        <v>-</v>
      </c>
      <c r="Q148" t="str">
        <f>IFERROR(VLOOKUP(Tabela3[[#This Row],[Disciplina]],q2015_3[],2,0),"_")</f>
        <v>_</v>
      </c>
      <c r="R148" t="str">
        <f>IFERROR(VLOOKUP(Tabela3[[#This Row],[Disciplina]],q2015_3[],3,0),"_")</f>
        <v>_</v>
      </c>
      <c r="S148" s="4" t="str">
        <f>IFERROR(VLOOKUP(Tabela3[[#This Row],[Disciplina]],q2015_3[],4,0),"_")</f>
        <v>_</v>
      </c>
      <c r="T148" s="9" t="str">
        <f>IFERROR(VLOOKUP(Tabela3[[#This Row],[Disciplina]],q2015_2[],2,0),"_")</f>
        <v>_</v>
      </c>
      <c r="U148" t="str">
        <f>IFERROR(VLOOKUP(Tabela3[[#This Row],[Disciplina]],q2015_2[],3,0),"_")</f>
        <v>_</v>
      </c>
      <c r="V148" s="3" t="str">
        <f>IFERROR(VLOOKUP(Tabela3[[#This Row],[Disciplina]],q2015_2[],4,0),"_")</f>
        <v>_</v>
      </c>
      <c r="W148" t="str">
        <f>IFERROR(VLOOKUP(Tabela3[[#This Row],[Disciplina]],q2015_1[],2,0),"_")</f>
        <v>_</v>
      </c>
      <c r="X148" t="str">
        <f>IFERROR(VLOOKUP(Tabela3[[#This Row],[Disciplina]],q2015_1[],3,0),"_")</f>
        <v>_</v>
      </c>
      <c r="Y148" t="str">
        <f>IFERROR(VLOOKUP(Tabela3[[#This Row],[Disciplina]],q2015_1[],4,0),"_")</f>
        <v>_</v>
      </c>
    </row>
    <row r="149" spans="1:25" x14ac:dyDescent="0.25">
      <c r="A149" s="3" t="s">
        <v>75</v>
      </c>
      <c r="B149">
        <f>IFERROR(VLOOKUP(Tabela3[[#This Row],[Disciplina]],Tabela10[],2,0),"-")</f>
        <v>0</v>
      </c>
      <c r="C149" s="3" t="str">
        <f>IFERROR(VLOOKUP(Tabela3[[#This Row],[Disciplina]],Tabela10[],3,0),"-")</f>
        <v>Hana Paula Masuda</v>
      </c>
      <c r="D149" s="10" t="str">
        <f>IFERROR(VLOOKUP(Tabela3[[#This Row],[Disciplina]],Tabela9[],2,0),"-")</f>
        <v>-</v>
      </c>
      <c r="E149" s="3" t="str">
        <f>IFERROR(VLOOKUP(Tabela3[[#This Row],[Disciplina]],Tabela9[],3,0),"-")</f>
        <v>-</v>
      </c>
      <c r="F149" s="10" t="str">
        <f>IFERROR(VLOOKUP(Tabela3[[#This Row],[Disciplina]],Tabela8[],2,0),"-")</f>
        <v>-</v>
      </c>
      <c r="G149" s="3" t="str">
        <f>IFERROR(VLOOKUP(Tabela3[[#This Row],[Disciplina]],Tabela8[],3,0),"-")</f>
        <v>-</v>
      </c>
      <c r="H149">
        <f>IFERROR(VLOOKUP(Tabela3[[#This Row],[Disciplina]],q2016_3[],2,0),"_")</f>
        <v>1</v>
      </c>
      <c r="I149">
        <f>IFERROR(VLOOKUP(Tabela3[[#This Row],[Disciplina]],q2016_3[],3,0),"-")</f>
        <v>0</v>
      </c>
      <c r="J149" s="4" t="str">
        <f>IFERROR(VLOOKUP(Tabela3[[#This Row],[Disciplina]],q2016_3[],4,0),"-")</f>
        <v>Ricardo Augusto Lombello</v>
      </c>
      <c r="K149" t="str">
        <f>IFERROR(VLOOKUP(Tabela3[[#This Row],[Disciplina]],q2016_2[],2,0),"_")</f>
        <v>_</v>
      </c>
      <c r="L149" t="str">
        <f>IFERROR(VLOOKUP(Tabela3[[#This Row],[Disciplina]],q2016_2[],3,0),"-")</f>
        <v>-</v>
      </c>
      <c r="M149" s="4" t="str">
        <f>IFERROR(VLOOKUP(Tabela3[[#This Row],[Disciplina]],q2016_2[],4,0),"-")</f>
        <v>-</v>
      </c>
      <c r="N149" s="9" t="str">
        <f>IFERROR(VLOOKUP(Tabela3[[#This Row],[Disciplina]],q2016_1[],2,0),"_")</f>
        <v>_</v>
      </c>
      <c r="O149" t="str">
        <f>IFERROR(VLOOKUP(Tabela3[[#This Row],[Disciplina]],q2016_1[],3,0),"-")</f>
        <v>-</v>
      </c>
      <c r="P149" s="4" t="str">
        <f>IFERROR(VLOOKUP(Tabela3[[#This Row],[Disciplina]],q2016_1[],4,0),"-")</f>
        <v>-</v>
      </c>
      <c r="Q149" t="str">
        <f>IFERROR(VLOOKUP(Tabela3[[#This Row],[Disciplina]],q2015_3[],2,0),"_")</f>
        <v>_</v>
      </c>
      <c r="R149" t="str">
        <f>IFERROR(VLOOKUP(Tabela3[[#This Row],[Disciplina]],q2015_3[],3,0),"_")</f>
        <v>_</v>
      </c>
      <c r="S149" s="4" t="str">
        <f>IFERROR(VLOOKUP(Tabela3[[#This Row],[Disciplina]],q2015_3[],4,0),"_")</f>
        <v>_</v>
      </c>
      <c r="T149" s="9" t="str">
        <f>IFERROR(VLOOKUP(Tabela3[[#This Row],[Disciplina]],q2015_2[],2,0),"_")</f>
        <v>_</v>
      </c>
      <c r="U149" t="str">
        <f>IFERROR(VLOOKUP(Tabela3[[#This Row],[Disciplina]],q2015_2[],3,0),"_")</f>
        <v>_</v>
      </c>
      <c r="V149" s="3" t="str">
        <f>IFERROR(VLOOKUP(Tabela3[[#This Row],[Disciplina]],q2015_2[],4,0),"_")</f>
        <v>_</v>
      </c>
      <c r="W149" t="str">
        <f>IFERROR(VLOOKUP(Tabela3[[#This Row],[Disciplina]],q2015_1[],2,0),"_")</f>
        <v>_</v>
      </c>
      <c r="X149" t="str">
        <f>IFERROR(VLOOKUP(Tabela3[[#This Row],[Disciplina]],q2015_1[],3,0),"_")</f>
        <v>_</v>
      </c>
      <c r="Y149" t="str">
        <f>IFERROR(VLOOKUP(Tabela3[[#This Row],[Disciplina]],q2015_1[],4,0),"_")</f>
        <v>_</v>
      </c>
    </row>
    <row r="150" spans="1:25" x14ac:dyDescent="0.25">
      <c r="A150" s="3" t="s">
        <v>485</v>
      </c>
      <c r="B150" t="str">
        <f>IFERROR(VLOOKUP(Tabela3[[#This Row],[Disciplina]],Tabela10[],2,0),"-")</f>
        <v>-</v>
      </c>
      <c r="C150" s="3" t="str">
        <f>IFERROR(VLOOKUP(Tabela3[[#This Row],[Disciplina]],Tabela10[],3,0),"-")</f>
        <v>-</v>
      </c>
      <c r="D150" s="10" t="str">
        <f>IFERROR(VLOOKUP(Tabela3[[#This Row],[Disciplina]],Tabela9[],2,0),"-")</f>
        <v>-</v>
      </c>
      <c r="E150" s="3" t="str">
        <f>IFERROR(VLOOKUP(Tabela3[[#This Row],[Disciplina]],Tabela9[],3,0),"-")</f>
        <v>-</v>
      </c>
      <c r="F150" s="10" t="str">
        <f>IFERROR(VLOOKUP(Tabela3[[#This Row],[Disciplina]],Tabela8[],2,0),"-")</f>
        <v>-</v>
      </c>
      <c r="G150" s="3" t="str">
        <f>IFERROR(VLOOKUP(Tabela3[[#This Row],[Disciplina]],Tabela8[],3,0),"-")</f>
        <v>-</v>
      </c>
      <c r="H150" s="2" t="str">
        <f>IFERROR(VLOOKUP(Tabela3[[#This Row],[Disciplina]],q2016_3[],2,0),"_")</f>
        <v>_</v>
      </c>
      <c r="I150" s="2" t="str">
        <f>IFERROR(VLOOKUP(Tabela3[[#This Row],[Disciplina]],q2016_3[],3,0),"-")</f>
        <v>-</v>
      </c>
      <c r="J150" s="5" t="str">
        <f>IFERROR(VLOOKUP(Tabela3[[#This Row],[Disciplina]],q2016_3[],4,0),"-")</f>
        <v>-</v>
      </c>
      <c r="K150" s="2" t="str">
        <f>IFERROR(VLOOKUP(Tabela3[[#This Row],[Disciplina]],q2016_2[],2,0),"_")</f>
        <v>_</v>
      </c>
      <c r="L150" s="2" t="str">
        <f>IFERROR(VLOOKUP(Tabela3[[#This Row],[Disciplina]],q2016_2[],3,0),"-")</f>
        <v>-</v>
      </c>
      <c r="M150" s="5" t="str">
        <f>IFERROR(VLOOKUP(Tabela3[[#This Row],[Disciplina]],q2016_2[],4,0),"-")</f>
        <v>-</v>
      </c>
      <c r="N150" s="6" t="str">
        <f>IFERROR(VLOOKUP(Tabela3[[#This Row],[Disciplina]],q2016_1[],2,0),"_")</f>
        <v>_</v>
      </c>
      <c r="O150" s="2" t="str">
        <f>IFERROR(VLOOKUP(Tabela3[[#This Row],[Disciplina]],q2016_1[],3,0),"-")</f>
        <v>-</v>
      </c>
      <c r="P150" s="5" t="str">
        <f>IFERROR(VLOOKUP(Tabela3[[#This Row],[Disciplina]],q2016_1[],4,0),"-")</f>
        <v>-</v>
      </c>
      <c r="Q150" s="2" t="str">
        <f>IFERROR(VLOOKUP(Tabela3[[#This Row],[Disciplina]],q2015_3[],2,0),"_")</f>
        <v>_</v>
      </c>
      <c r="R150" s="2" t="str">
        <f>IFERROR(VLOOKUP(Tabela3[[#This Row],[Disciplina]],q2015_3[],3,0),"_")</f>
        <v>_</v>
      </c>
      <c r="S150" s="5" t="str">
        <f>IFERROR(VLOOKUP(Tabela3[[#This Row],[Disciplina]],q2015_3[],4,0),"_")</f>
        <v>_</v>
      </c>
      <c r="T150" s="6">
        <f>IFERROR(VLOOKUP(Tabela3[[#This Row],[Disciplina]],q2015_2[],2,0),"_")</f>
        <v>0</v>
      </c>
      <c r="U150" s="2">
        <f>IFERROR(VLOOKUP(Tabela3[[#This Row],[Disciplina]],q2015_2[],3,0),"_")</f>
        <v>0</v>
      </c>
      <c r="V150" s="7" t="str">
        <f>IFERROR(VLOOKUP(Tabela3[[#This Row],[Disciplina]],q2015_2[],4,0),"_")</f>
        <v>Ever Aldo Arroyo Montero</v>
      </c>
      <c r="W150" s="2" t="str">
        <f>IFERROR(VLOOKUP(Tabela3[[#This Row],[Disciplina]],q2015_1[],2,0),"_")</f>
        <v>_</v>
      </c>
      <c r="X150" s="2" t="str">
        <f>IFERROR(VLOOKUP(Tabela3[[#This Row],[Disciplina]],q2015_1[],3,0),"_")</f>
        <v>_</v>
      </c>
      <c r="Y150" s="2" t="str">
        <f>IFERROR(VLOOKUP(Tabela3[[#This Row],[Disciplina]],q2015_1[],4,0),"_")</f>
        <v>_</v>
      </c>
    </row>
    <row r="151" spans="1:25" x14ac:dyDescent="0.25">
      <c r="A151" s="3" t="s">
        <v>235</v>
      </c>
      <c r="B151" t="str">
        <f>IFERROR(VLOOKUP(Tabela3[[#This Row],[Disciplina]],Tabela10[],2,0),"-")</f>
        <v>-</v>
      </c>
      <c r="C151" s="3" t="str">
        <f>IFERROR(VLOOKUP(Tabela3[[#This Row],[Disciplina]],Tabela10[],3,0),"-")</f>
        <v>-</v>
      </c>
      <c r="D151" s="10" t="str">
        <f>IFERROR(VLOOKUP(Tabela3[[#This Row],[Disciplina]],Tabela9[],2,0),"-")</f>
        <v>-</v>
      </c>
      <c r="E151" s="3" t="str">
        <f>IFERROR(VLOOKUP(Tabela3[[#This Row],[Disciplina]],Tabela9[],3,0),"-")</f>
        <v>-</v>
      </c>
      <c r="F151" s="10">
        <f>IFERROR(VLOOKUP(Tabela3[[#This Row],[Disciplina]],Tabela8[],2,0),"-")</f>
        <v>0</v>
      </c>
      <c r="G151" s="3" t="str">
        <f>IFERROR(VLOOKUP(Tabela3[[#This Row],[Disciplina]],Tabela8[],3,0),"-")</f>
        <v>Rodrigo Luiz Oliveira Rodrigues Cunha</v>
      </c>
      <c r="H151" s="2" t="str">
        <f>IFERROR(VLOOKUP(Tabela3[[#This Row],[Disciplina]],q2016_3[],2,0),"_")</f>
        <v>_</v>
      </c>
      <c r="I151" s="2" t="str">
        <f>IFERROR(VLOOKUP(Tabela3[[#This Row],[Disciplina]],q2016_3[],3,0),"-")</f>
        <v>-</v>
      </c>
      <c r="J151" s="5" t="str">
        <f>IFERROR(VLOOKUP(Tabela3[[#This Row],[Disciplina]],q2016_3[],4,0),"-")</f>
        <v>-</v>
      </c>
      <c r="K151" s="2">
        <f>IFERROR(VLOOKUP(Tabela3[[#This Row],[Disciplina]],q2016_2[],2,0),"_")</f>
        <v>2</v>
      </c>
      <c r="L151" s="2">
        <f>IFERROR(VLOOKUP(Tabela3[[#This Row],[Disciplina]],q2016_2[],3,0),"-")</f>
        <v>0</v>
      </c>
      <c r="M151" s="5" t="str">
        <f>IFERROR(VLOOKUP(Tabela3[[#This Row],[Disciplina]],q2016_2[],4,0),"-")</f>
        <v>Rodrigo Luiz Oliveira Rodrigues Cunha</v>
      </c>
      <c r="N151" s="6" t="str">
        <f>IFERROR(VLOOKUP(Tabela3[[#This Row],[Disciplina]],q2016_1[],2,0),"_")</f>
        <v>_</v>
      </c>
      <c r="O151" s="2" t="str">
        <f>IFERROR(VLOOKUP(Tabela3[[#This Row],[Disciplina]],q2016_1[],3,0),"-")</f>
        <v>-</v>
      </c>
      <c r="P151" s="5" t="str">
        <f>IFERROR(VLOOKUP(Tabela3[[#This Row],[Disciplina]],q2016_1[],4,0),"-")</f>
        <v>-</v>
      </c>
      <c r="Q151" s="2" t="str">
        <f>IFERROR(VLOOKUP(Tabela3[[#This Row],[Disciplina]],q2015_3[],2,0),"_")</f>
        <v>_</v>
      </c>
      <c r="R151" s="2" t="str">
        <f>IFERROR(VLOOKUP(Tabela3[[#This Row],[Disciplina]],q2015_3[],3,0),"_")</f>
        <v>_</v>
      </c>
      <c r="S151" s="5" t="str">
        <f>IFERROR(VLOOKUP(Tabela3[[#This Row],[Disciplina]],q2015_3[],4,0),"_")</f>
        <v>_</v>
      </c>
      <c r="T151" s="6">
        <f>IFERROR(VLOOKUP(Tabela3[[#This Row],[Disciplina]],q2015_2[],2,0),"_")</f>
        <v>0</v>
      </c>
      <c r="U151" s="2">
        <f>IFERROR(VLOOKUP(Tabela3[[#This Row],[Disciplina]],q2015_2[],3,0),"_")</f>
        <v>0</v>
      </c>
      <c r="V151" s="7" t="str">
        <f>IFERROR(VLOOKUP(Tabela3[[#This Row],[Disciplina]],q2015_2[],4,0),"_")</f>
        <v>Artur Franz Keppler</v>
      </c>
      <c r="W151" s="2" t="str">
        <f>IFERROR(VLOOKUP(Tabela3[[#This Row],[Disciplina]],q2015_1[],2,0),"_")</f>
        <v>_</v>
      </c>
      <c r="X151" s="2" t="str">
        <f>IFERROR(VLOOKUP(Tabela3[[#This Row],[Disciplina]],q2015_1[],3,0),"_")</f>
        <v>_</v>
      </c>
      <c r="Y151" s="2" t="str">
        <f>IFERROR(VLOOKUP(Tabela3[[#This Row],[Disciplina]],q2015_1[],4,0),"_")</f>
        <v>_</v>
      </c>
    </row>
    <row r="152" spans="1:25" x14ac:dyDescent="0.25">
      <c r="A152" s="3" t="s">
        <v>413</v>
      </c>
      <c r="B152" t="str">
        <f>IFERROR(VLOOKUP(Tabela3[[#This Row],[Disciplina]],Tabela10[],2,0),"-")</f>
        <v>-</v>
      </c>
      <c r="C152" s="3" t="str">
        <f>IFERROR(VLOOKUP(Tabela3[[#This Row],[Disciplina]],Tabela10[],3,0),"-")</f>
        <v>-</v>
      </c>
      <c r="D152" s="10" t="str">
        <f>IFERROR(VLOOKUP(Tabela3[[#This Row],[Disciplina]],Tabela9[],2,0),"-")</f>
        <v>-</v>
      </c>
      <c r="E152" s="3" t="str">
        <f>IFERROR(VLOOKUP(Tabela3[[#This Row],[Disciplina]],Tabela9[],3,0),"-")</f>
        <v>-</v>
      </c>
      <c r="F152" s="10" t="str">
        <f>IFERROR(VLOOKUP(Tabela3[[#This Row],[Disciplina]],Tabela8[],2,0),"-")</f>
        <v>-</v>
      </c>
      <c r="G152" s="3" t="str">
        <f>IFERROR(VLOOKUP(Tabela3[[#This Row],[Disciplina]],Tabela8[],3,0),"-")</f>
        <v>-</v>
      </c>
      <c r="H152" s="2" t="str">
        <f>IFERROR(VLOOKUP(Tabela3[[#This Row],[Disciplina]],q2016_3[],2,0),"_")</f>
        <v>_</v>
      </c>
      <c r="I152" s="2" t="str">
        <f>IFERROR(VLOOKUP(Tabela3[[#This Row],[Disciplina]],q2016_3[],3,0),"-")</f>
        <v>-</v>
      </c>
      <c r="J152" s="5" t="str">
        <f>IFERROR(VLOOKUP(Tabela3[[#This Row],[Disciplina]],q2016_3[],4,0),"-")</f>
        <v>-</v>
      </c>
      <c r="K152" s="2" t="str">
        <f>IFERROR(VLOOKUP(Tabela3[[#This Row],[Disciplina]],q2016_2[],2,0),"_")</f>
        <v>_</v>
      </c>
      <c r="L152" s="2" t="str">
        <f>IFERROR(VLOOKUP(Tabela3[[#This Row],[Disciplina]],q2016_2[],3,0),"-")</f>
        <v>-</v>
      </c>
      <c r="M152" s="5" t="str">
        <f>IFERROR(VLOOKUP(Tabela3[[#This Row],[Disciplina]],q2016_2[],4,0),"-")</f>
        <v>-</v>
      </c>
      <c r="N152" s="9" t="str">
        <f>IFERROR(VLOOKUP(Tabela3[[#This Row],[Disciplina]],q2016_1[],2,0),"_")</f>
        <v>_</v>
      </c>
      <c r="O152" t="str">
        <f>IFERROR(VLOOKUP(Tabela3[[#This Row],[Disciplina]],q2016_1[],3,0),"-")</f>
        <v>-</v>
      </c>
      <c r="P152" s="5" t="str">
        <f>IFERROR(VLOOKUP(Tabela3[[#This Row],[Disciplina]],q2016_1[],4,0),"-")</f>
        <v>-</v>
      </c>
      <c r="Q152">
        <f>IFERROR(VLOOKUP(Tabela3[[#This Row],[Disciplina]],q2015_3[],2,0),"_")</f>
        <v>2</v>
      </c>
      <c r="R152">
        <f>IFERROR(VLOOKUP(Tabela3[[#This Row],[Disciplina]],q2015_3[],3,0),"_")</f>
        <v>0</v>
      </c>
      <c r="S152" s="4" t="str">
        <f>IFERROR(VLOOKUP(Tabela3[[#This Row],[Disciplina]],q2015_3[],4,0),"_")</f>
        <v>Jose Kenichi Mizukoshi</v>
      </c>
      <c r="T152" s="9" t="str">
        <f>IFERROR(VLOOKUP(Tabela3[[#This Row],[Disciplina]],q2015_2[],2,0),"_")</f>
        <v>_</v>
      </c>
      <c r="U152" t="str">
        <f>IFERROR(VLOOKUP(Tabela3[[#This Row],[Disciplina]],q2015_2[],3,0),"_")</f>
        <v>_</v>
      </c>
      <c r="V152" s="3" t="str">
        <f>IFERROR(VLOOKUP(Tabela3[[#This Row],[Disciplina]],q2015_2[],4,0),"_")</f>
        <v>_</v>
      </c>
      <c r="W152" t="str">
        <f>IFERROR(VLOOKUP(Tabela3[[#This Row],[Disciplina]],q2015_1[],2,0),"_")</f>
        <v>_</v>
      </c>
      <c r="X152" t="str">
        <f>IFERROR(VLOOKUP(Tabela3[[#This Row],[Disciplina]],q2015_1[],3,0),"_")</f>
        <v>_</v>
      </c>
      <c r="Y152" t="str">
        <f>IFERROR(VLOOKUP(Tabela3[[#This Row],[Disciplina]],q2015_1[],4,0),"_")</f>
        <v>_</v>
      </c>
    </row>
    <row r="153" spans="1:25" x14ac:dyDescent="0.25">
      <c r="A153" s="3" t="s">
        <v>415</v>
      </c>
      <c r="B153" t="str">
        <f>IFERROR(VLOOKUP(Tabela3[[#This Row],[Disciplina]],Tabela10[],2,0),"-")</f>
        <v>-</v>
      </c>
      <c r="C153" s="3" t="str">
        <f>IFERROR(VLOOKUP(Tabela3[[#This Row],[Disciplina]],Tabela10[],3,0),"-")</f>
        <v>-</v>
      </c>
      <c r="D153" s="10" t="str">
        <f>IFERROR(VLOOKUP(Tabela3[[#This Row],[Disciplina]],Tabela9[],2,0),"-")</f>
        <v>-</v>
      </c>
      <c r="E153" s="3" t="str">
        <f>IFERROR(VLOOKUP(Tabela3[[#This Row],[Disciplina]],Tabela9[],3,0),"-")</f>
        <v>-</v>
      </c>
      <c r="F153" s="10" t="str">
        <f>IFERROR(VLOOKUP(Tabela3[[#This Row],[Disciplina]],Tabela8[],2,0),"-")</f>
        <v>-</v>
      </c>
      <c r="G153" s="3" t="str">
        <f>IFERROR(VLOOKUP(Tabela3[[#This Row],[Disciplina]],Tabela8[],3,0),"-")</f>
        <v>-</v>
      </c>
      <c r="H153" s="2" t="str">
        <f>IFERROR(VLOOKUP(Tabela3[[#This Row],[Disciplina]],q2016_3[],2,0),"_")</f>
        <v>_</v>
      </c>
      <c r="I153" s="2" t="str">
        <f>IFERROR(VLOOKUP(Tabela3[[#This Row],[Disciplina]],q2016_3[],3,0),"-")</f>
        <v>-</v>
      </c>
      <c r="J153" s="5" t="str">
        <f>IFERROR(VLOOKUP(Tabela3[[#This Row],[Disciplina]],q2016_3[],4,0),"-")</f>
        <v>-</v>
      </c>
      <c r="K153" s="2" t="str">
        <f>IFERROR(VLOOKUP(Tabela3[[#This Row],[Disciplina]],q2016_2[],2,0),"_")</f>
        <v>_</v>
      </c>
      <c r="L153" s="2" t="str">
        <f>IFERROR(VLOOKUP(Tabela3[[#This Row],[Disciplina]],q2016_2[],3,0),"-")</f>
        <v>-</v>
      </c>
      <c r="M153" s="5" t="str">
        <f>IFERROR(VLOOKUP(Tabela3[[#This Row],[Disciplina]],q2016_2[],4,0),"-")</f>
        <v>-</v>
      </c>
      <c r="N153" s="9" t="str">
        <f>IFERROR(VLOOKUP(Tabela3[[#This Row],[Disciplina]],q2016_1[],2,0),"_")</f>
        <v>_</v>
      </c>
      <c r="O153" t="str">
        <f>IFERROR(VLOOKUP(Tabela3[[#This Row],[Disciplina]],q2016_1[],3,0),"-")</f>
        <v>-</v>
      </c>
      <c r="P153" s="5" t="str">
        <f>IFERROR(VLOOKUP(Tabela3[[#This Row],[Disciplina]],q2016_1[],4,0),"-")</f>
        <v>-</v>
      </c>
      <c r="Q153">
        <f>IFERROR(VLOOKUP(Tabela3[[#This Row],[Disciplina]],q2015_3[],2,0),"_")</f>
        <v>2</v>
      </c>
      <c r="R153">
        <f>IFERROR(VLOOKUP(Tabela3[[#This Row],[Disciplina]],q2015_3[],3,0),"_")</f>
        <v>0</v>
      </c>
      <c r="S153" s="4" t="str">
        <f>IFERROR(VLOOKUP(Tabela3[[#This Row],[Disciplina]],q2015_3[],4,0),"_")</f>
        <v>Gustavo Michel Mendoza La Torre</v>
      </c>
      <c r="T153" s="9" t="str">
        <f>IFERROR(VLOOKUP(Tabela3[[#This Row],[Disciplina]],q2015_2[],2,0),"_")</f>
        <v>_</v>
      </c>
      <c r="U153" t="str">
        <f>IFERROR(VLOOKUP(Tabela3[[#This Row],[Disciplina]],q2015_2[],3,0),"_")</f>
        <v>_</v>
      </c>
      <c r="V153" s="3" t="str">
        <f>IFERROR(VLOOKUP(Tabela3[[#This Row],[Disciplina]],q2015_2[],4,0),"_")</f>
        <v>_</v>
      </c>
      <c r="W153" t="str">
        <f>IFERROR(VLOOKUP(Tabela3[[#This Row],[Disciplina]],q2015_1[],2,0),"_")</f>
        <v>_</v>
      </c>
      <c r="X153" t="str">
        <f>IFERROR(VLOOKUP(Tabela3[[#This Row],[Disciplina]],q2015_1[],3,0),"_")</f>
        <v>_</v>
      </c>
      <c r="Y153" t="str">
        <f>IFERROR(VLOOKUP(Tabela3[[#This Row],[Disciplina]],q2015_1[],4,0),"_")</f>
        <v>_</v>
      </c>
    </row>
    <row r="154" spans="1:25" x14ac:dyDescent="0.25">
      <c r="A154" s="3" t="s">
        <v>493</v>
      </c>
      <c r="B154" t="str">
        <f>IFERROR(VLOOKUP(Tabela3[[#This Row],[Disciplina]],Tabela10[],2,0),"-")</f>
        <v>-</v>
      </c>
      <c r="C154" s="3" t="str">
        <f>IFERROR(VLOOKUP(Tabela3[[#This Row],[Disciplina]],Tabela10[],3,0),"-")</f>
        <v>-</v>
      </c>
      <c r="D154" s="10" t="str">
        <f>IFERROR(VLOOKUP(Tabela3[[#This Row],[Disciplina]],Tabela9[],2,0),"-")</f>
        <v>-</v>
      </c>
      <c r="E154" s="3" t="str">
        <f>IFERROR(VLOOKUP(Tabela3[[#This Row],[Disciplina]],Tabela9[],3,0),"-")</f>
        <v>-</v>
      </c>
      <c r="F154" s="10" t="str">
        <f>IFERROR(VLOOKUP(Tabela3[[#This Row],[Disciplina]],Tabela8[],2,0),"-")</f>
        <v>-</v>
      </c>
      <c r="G154" s="3" t="str">
        <f>IFERROR(VLOOKUP(Tabela3[[#This Row],[Disciplina]],Tabela8[],3,0),"-")</f>
        <v>-</v>
      </c>
      <c r="H154" s="2" t="str">
        <f>IFERROR(VLOOKUP(Tabela3[[#This Row],[Disciplina]],q2016_3[],2,0),"_")</f>
        <v>_</v>
      </c>
      <c r="I154" s="2" t="str">
        <f>IFERROR(VLOOKUP(Tabela3[[#This Row],[Disciplina]],q2016_3[],3,0),"-")</f>
        <v>-</v>
      </c>
      <c r="J154" s="5" t="str">
        <f>IFERROR(VLOOKUP(Tabela3[[#This Row],[Disciplina]],q2016_3[],4,0),"-")</f>
        <v>-</v>
      </c>
      <c r="K154" s="2" t="str">
        <f>IFERROR(VLOOKUP(Tabela3[[#This Row],[Disciplina]],q2016_2[],2,0),"_")</f>
        <v>_</v>
      </c>
      <c r="L154" s="2" t="str">
        <f>IFERROR(VLOOKUP(Tabela3[[#This Row],[Disciplina]],q2016_2[],3,0),"-")</f>
        <v>-</v>
      </c>
      <c r="M154" s="5" t="str">
        <f>IFERROR(VLOOKUP(Tabela3[[#This Row],[Disciplina]],q2016_2[],4,0),"-")</f>
        <v>-</v>
      </c>
      <c r="N154" s="6" t="str">
        <f>IFERROR(VLOOKUP(Tabela3[[#This Row],[Disciplina]],q2016_1[],2,0),"_")</f>
        <v>_</v>
      </c>
      <c r="O154" s="2" t="str">
        <f>IFERROR(VLOOKUP(Tabela3[[#This Row],[Disciplina]],q2016_1[],3,0),"-")</f>
        <v>-</v>
      </c>
      <c r="P154" s="5" t="str">
        <f>IFERROR(VLOOKUP(Tabela3[[#This Row],[Disciplina]],q2016_1[],4,0),"-")</f>
        <v>-</v>
      </c>
      <c r="Q154" s="2" t="str">
        <f>IFERROR(VLOOKUP(Tabela3[[#This Row],[Disciplina]],q2015_3[],2,0),"_")</f>
        <v>_</v>
      </c>
      <c r="R154" s="2" t="str">
        <f>IFERROR(VLOOKUP(Tabela3[[#This Row],[Disciplina]],q2015_3[],3,0),"_")</f>
        <v>_</v>
      </c>
      <c r="S154" s="5" t="str">
        <f>IFERROR(VLOOKUP(Tabela3[[#This Row],[Disciplina]],q2015_3[],4,0),"_")</f>
        <v>_</v>
      </c>
      <c r="T154" s="6">
        <f>IFERROR(VLOOKUP(Tabela3[[#This Row],[Disciplina]],q2015_2[],2,0),"_")</f>
        <v>0</v>
      </c>
      <c r="U154" s="2">
        <f>IFERROR(VLOOKUP(Tabela3[[#This Row],[Disciplina]],q2015_2[],3,0),"_")</f>
        <v>0</v>
      </c>
      <c r="V154" s="7" t="str">
        <f>IFERROR(VLOOKUP(Tabela3[[#This Row],[Disciplina]],q2015_2[],4,0),"_")</f>
        <v>Alex Gomes Dias</v>
      </c>
      <c r="W154" s="2" t="str">
        <f>IFERROR(VLOOKUP(Tabela3[[#This Row],[Disciplina]],q2015_1[],2,0),"_")</f>
        <v>_</v>
      </c>
      <c r="X154" s="2" t="str">
        <f>IFERROR(VLOOKUP(Tabela3[[#This Row],[Disciplina]],q2015_1[],3,0),"_")</f>
        <v>_</v>
      </c>
      <c r="Y154" s="2" t="str">
        <f>IFERROR(VLOOKUP(Tabela3[[#This Row],[Disciplina]],q2015_1[],4,0),"_")</f>
        <v>_</v>
      </c>
    </row>
    <row r="155" spans="1:25" x14ac:dyDescent="0.25">
      <c r="A155" s="3" t="s">
        <v>77</v>
      </c>
      <c r="B155" t="str">
        <f>IFERROR(VLOOKUP(Tabela3[[#This Row],[Disciplina]],Tabela10[],2,0),"-")</f>
        <v>-</v>
      </c>
      <c r="C155" s="3" t="str">
        <f>IFERROR(VLOOKUP(Tabela3[[#This Row],[Disciplina]],Tabela10[],3,0),"-")</f>
        <v>-</v>
      </c>
      <c r="D155" s="10" t="str">
        <f>IFERROR(VLOOKUP(Tabela3[[#This Row],[Disciplina]],Tabela9[],2,0),"-")</f>
        <v>-</v>
      </c>
      <c r="E155" s="3" t="str">
        <f>IFERROR(VLOOKUP(Tabela3[[#This Row],[Disciplina]],Tabela9[],3,0),"-")</f>
        <v>-</v>
      </c>
      <c r="F155" s="10" t="str">
        <f>IFERROR(VLOOKUP(Tabela3[[#This Row],[Disciplina]],Tabela8[],2,0),"-")</f>
        <v>-</v>
      </c>
      <c r="G155" s="3" t="str">
        <f>IFERROR(VLOOKUP(Tabela3[[#This Row],[Disciplina]],Tabela8[],3,0),"-")</f>
        <v>-</v>
      </c>
      <c r="H155">
        <f>IFERROR(VLOOKUP(Tabela3[[#This Row],[Disciplina]],q2016_3[],2,0),"_")</f>
        <v>1</v>
      </c>
      <c r="I155">
        <f>IFERROR(VLOOKUP(Tabela3[[#This Row],[Disciplina]],q2016_3[],3,0),"-")</f>
        <v>0</v>
      </c>
      <c r="J155" s="4" t="str">
        <f>IFERROR(VLOOKUP(Tabela3[[#This Row],[Disciplina]],q2016_3[],4,0),"-")</f>
        <v>Maximiliano Ujevic Tonino</v>
      </c>
      <c r="K155" t="str">
        <f>IFERROR(VLOOKUP(Tabela3[[#This Row],[Disciplina]],q2016_2[],2,0),"_")</f>
        <v>_</v>
      </c>
      <c r="L155" t="str">
        <f>IFERROR(VLOOKUP(Tabela3[[#This Row],[Disciplina]],q2016_2[],3,0),"-")</f>
        <v>-</v>
      </c>
      <c r="M155" s="4" t="str">
        <f>IFERROR(VLOOKUP(Tabela3[[#This Row],[Disciplina]],q2016_2[],4,0),"-")</f>
        <v>-</v>
      </c>
      <c r="N155" s="9" t="str">
        <f>IFERROR(VLOOKUP(Tabela3[[#This Row],[Disciplina]],q2016_1[],2,0),"_")</f>
        <v>_</v>
      </c>
      <c r="O155" t="str">
        <f>IFERROR(VLOOKUP(Tabela3[[#This Row],[Disciplina]],q2016_1[],3,0),"-")</f>
        <v>-</v>
      </c>
      <c r="P155" s="4" t="str">
        <f>IFERROR(VLOOKUP(Tabela3[[#This Row],[Disciplina]],q2016_1[],4,0),"-")</f>
        <v>-</v>
      </c>
      <c r="Q155">
        <f>IFERROR(VLOOKUP(Tabela3[[#This Row],[Disciplina]],q2015_3[],2,0),"_")</f>
        <v>2</v>
      </c>
      <c r="R155">
        <f>IFERROR(VLOOKUP(Tabela3[[#This Row],[Disciplina]],q2015_3[],3,0),"_")</f>
        <v>0</v>
      </c>
      <c r="S155" s="4" t="str">
        <f>IFERROR(VLOOKUP(Tabela3[[#This Row],[Disciplina]],q2015_3[],4,0),"_")</f>
        <v>Francisco Eugenio Mendonca da Silveira</v>
      </c>
      <c r="T155" s="9" t="str">
        <f>IFERROR(VLOOKUP(Tabela3[[#This Row],[Disciplina]],q2015_2[],2,0),"_")</f>
        <v>_</v>
      </c>
      <c r="U155" t="str">
        <f>IFERROR(VLOOKUP(Tabela3[[#This Row],[Disciplina]],q2015_2[],3,0),"_")</f>
        <v>_</v>
      </c>
      <c r="V155" s="3" t="str">
        <f>IFERROR(VLOOKUP(Tabela3[[#This Row],[Disciplina]],q2015_2[],4,0),"_")</f>
        <v>_</v>
      </c>
      <c r="W155" t="str">
        <f>IFERROR(VLOOKUP(Tabela3[[#This Row],[Disciplina]],q2015_1[],2,0),"_")</f>
        <v>_</v>
      </c>
      <c r="X155" t="str">
        <f>IFERROR(VLOOKUP(Tabela3[[#This Row],[Disciplina]],q2015_1[],3,0),"_")</f>
        <v>_</v>
      </c>
      <c r="Y155" t="str">
        <f>IFERROR(VLOOKUP(Tabela3[[#This Row],[Disciplina]],q2015_1[],4,0),"_")</f>
        <v>_</v>
      </c>
    </row>
    <row r="156" spans="1:25" x14ac:dyDescent="0.25">
      <c r="A156" s="3" t="s">
        <v>79</v>
      </c>
      <c r="B156">
        <f>IFERROR(VLOOKUP(Tabela3[[#This Row],[Disciplina]],Tabela10[],2,0),"-")</f>
        <v>0</v>
      </c>
      <c r="C156" s="3" t="str">
        <f>IFERROR(VLOOKUP(Tabela3[[#This Row],[Disciplina]],Tabela10[],3,0),"-")</f>
        <v>Vilson Tonin Zanchin</v>
      </c>
      <c r="D156" s="10" t="str">
        <f>IFERROR(VLOOKUP(Tabela3[[#This Row],[Disciplina]],Tabela9[],2,0),"-")</f>
        <v>-</v>
      </c>
      <c r="E156" s="3" t="str">
        <f>IFERROR(VLOOKUP(Tabela3[[#This Row],[Disciplina]],Tabela9[],3,0),"-")</f>
        <v>-</v>
      </c>
      <c r="F156" s="10" t="str">
        <f>IFERROR(VLOOKUP(Tabela3[[#This Row],[Disciplina]],Tabela8[],2,0),"-")</f>
        <v>-</v>
      </c>
      <c r="G156" s="3" t="str">
        <f>IFERROR(VLOOKUP(Tabela3[[#This Row],[Disciplina]],Tabela8[],3,0),"-")</f>
        <v>-</v>
      </c>
      <c r="H156">
        <f>IFERROR(VLOOKUP(Tabela3[[#This Row],[Disciplina]],q2016_3[],2,0),"_")</f>
        <v>1</v>
      </c>
      <c r="I156">
        <f>IFERROR(VLOOKUP(Tabela3[[#This Row],[Disciplina]],q2016_3[],3,0),"-")</f>
        <v>0</v>
      </c>
      <c r="J156" s="4" t="str">
        <f>IFERROR(VLOOKUP(Tabela3[[#This Row],[Disciplina]],q2016_3[],4,0),"-")</f>
        <v>Vilson Tonin Zanchin</v>
      </c>
      <c r="K156" t="str">
        <f>IFERROR(VLOOKUP(Tabela3[[#This Row],[Disciplina]],q2016_2[],2,0),"_")</f>
        <v>_</v>
      </c>
      <c r="L156" t="str">
        <f>IFERROR(VLOOKUP(Tabela3[[#This Row],[Disciplina]],q2016_2[],3,0),"-")</f>
        <v>-</v>
      </c>
      <c r="M156" s="4" t="str">
        <f>IFERROR(VLOOKUP(Tabela3[[#This Row],[Disciplina]],q2016_2[],4,0),"-")</f>
        <v>-</v>
      </c>
      <c r="N156" s="9" t="str">
        <f>IFERROR(VLOOKUP(Tabela3[[#This Row],[Disciplina]],q2016_1[],2,0),"_")</f>
        <v>_</v>
      </c>
      <c r="O156" t="str">
        <f>IFERROR(VLOOKUP(Tabela3[[#This Row],[Disciplina]],q2016_1[],3,0),"-")</f>
        <v>-</v>
      </c>
      <c r="P156" s="4" t="str">
        <f>IFERROR(VLOOKUP(Tabela3[[#This Row],[Disciplina]],q2016_1[],4,0),"-")</f>
        <v>-</v>
      </c>
      <c r="Q156" t="str">
        <f>IFERROR(VLOOKUP(Tabela3[[#This Row],[Disciplina]],q2015_3[],2,0),"_")</f>
        <v>_</v>
      </c>
      <c r="R156" t="str">
        <f>IFERROR(VLOOKUP(Tabela3[[#This Row],[Disciplina]],q2015_3[],3,0),"_")</f>
        <v>_</v>
      </c>
      <c r="S156" s="4" t="str">
        <f>IFERROR(VLOOKUP(Tabela3[[#This Row],[Disciplina]],q2015_3[],4,0),"_")</f>
        <v>_</v>
      </c>
      <c r="T156" s="9" t="str">
        <f>IFERROR(VLOOKUP(Tabela3[[#This Row],[Disciplina]],q2015_2[],2,0),"_")</f>
        <v>_</v>
      </c>
      <c r="U156" t="str">
        <f>IFERROR(VLOOKUP(Tabela3[[#This Row],[Disciplina]],q2015_2[],3,0),"_")</f>
        <v>_</v>
      </c>
      <c r="V156" s="3" t="str">
        <f>IFERROR(VLOOKUP(Tabela3[[#This Row],[Disciplina]],q2015_2[],4,0),"_")</f>
        <v>_</v>
      </c>
      <c r="W156" t="str">
        <f>IFERROR(VLOOKUP(Tabela3[[#This Row],[Disciplina]],q2015_1[],2,0),"_")</f>
        <v>_</v>
      </c>
      <c r="X156" t="str">
        <f>IFERROR(VLOOKUP(Tabela3[[#This Row],[Disciplina]],q2015_1[],3,0),"_")</f>
        <v>_</v>
      </c>
      <c r="Y156" t="str">
        <f>IFERROR(VLOOKUP(Tabela3[[#This Row],[Disciplina]],q2015_1[],4,0),"_")</f>
        <v>_</v>
      </c>
    </row>
    <row r="157" spans="1:25" x14ac:dyDescent="0.25">
      <c r="A157" s="3" t="s">
        <v>303</v>
      </c>
      <c r="B157">
        <f>IFERROR(VLOOKUP(Tabela3[[#This Row],[Disciplina]],Tabela10[],2,0),"-")</f>
        <v>0</v>
      </c>
      <c r="C157" s="3" t="str">
        <f>IFERROR(VLOOKUP(Tabela3[[#This Row],[Disciplina]],Tabela10[],3,0),"-")</f>
        <v>Ana Paula De Mattos Areas Dau</v>
      </c>
      <c r="D157" s="10" t="str">
        <f>IFERROR(VLOOKUP(Tabela3[[#This Row],[Disciplina]],Tabela9[],2,0),"-")</f>
        <v>-</v>
      </c>
      <c r="E157" s="3" t="str">
        <f>IFERROR(VLOOKUP(Tabela3[[#This Row],[Disciplina]],Tabela9[],3,0),"-")</f>
        <v>-</v>
      </c>
      <c r="F157" s="10">
        <f>IFERROR(VLOOKUP(Tabela3[[#This Row],[Disciplina]],Tabela8[],2,0),"-")</f>
        <v>0</v>
      </c>
      <c r="G157" s="3" t="str">
        <f>IFERROR(VLOOKUP(Tabela3[[#This Row],[Disciplina]],Tabela8[],3,0),"-")</f>
        <v>Ana Paula de Mattos Areas Dau</v>
      </c>
      <c r="H157" s="2" t="str">
        <f>IFERROR(VLOOKUP(Tabela3[[#This Row],[Disciplina]],q2016_3[],2,0),"_")</f>
        <v>_</v>
      </c>
      <c r="I157" s="2" t="str">
        <f>IFERROR(VLOOKUP(Tabela3[[#This Row],[Disciplina]],q2016_3[],3,0),"-")</f>
        <v>-</v>
      </c>
      <c r="J157" s="5" t="str">
        <f>IFERROR(VLOOKUP(Tabela3[[#This Row],[Disciplina]],q2016_3[],4,0),"-")</f>
        <v>-</v>
      </c>
      <c r="K157" s="2" t="str">
        <f>IFERROR(VLOOKUP(Tabela3[[#This Row],[Disciplina]],q2016_2[],2,0),"_")</f>
        <v>_</v>
      </c>
      <c r="L157" s="2" t="str">
        <f>IFERROR(VLOOKUP(Tabela3[[#This Row],[Disciplina]],q2016_2[],3,0),"-")</f>
        <v>-</v>
      </c>
      <c r="M157" s="5" t="str">
        <f>IFERROR(VLOOKUP(Tabela3[[#This Row],[Disciplina]],q2016_2[],4,0),"-")</f>
        <v>-</v>
      </c>
      <c r="N157" s="9">
        <f>IFERROR(VLOOKUP(Tabela3[[#This Row],[Disciplina]],q2016_1[],2,0),"_")</f>
        <v>2</v>
      </c>
      <c r="O157">
        <f>IFERROR(VLOOKUP(Tabela3[[#This Row],[Disciplina]],q2016_1[],3,0),"-")</f>
        <v>0</v>
      </c>
      <c r="P157" s="4" t="str">
        <f>IFERROR(VLOOKUP(Tabela3[[#This Row],[Disciplina]],q2016_1[],4,0),"-")</f>
        <v>Márcia Aparecida Sperança</v>
      </c>
      <c r="Q157" t="str">
        <f>IFERROR(VLOOKUP(Tabela3[[#This Row],[Disciplina]],q2015_3[],2,0),"_")</f>
        <v>_</v>
      </c>
      <c r="R157" t="str">
        <f>IFERROR(VLOOKUP(Tabela3[[#This Row],[Disciplina]],q2015_3[],3,0),"_")</f>
        <v>_</v>
      </c>
      <c r="S157" s="4" t="str">
        <f>IFERROR(VLOOKUP(Tabela3[[#This Row],[Disciplina]],q2015_3[],4,0),"_")</f>
        <v>_</v>
      </c>
      <c r="T157" s="9" t="str">
        <f>IFERROR(VLOOKUP(Tabela3[[#This Row],[Disciplina]],q2015_2[],2,0),"_")</f>
        <v>_</v>
      </c>
      <c r="U157" t="str">
        <f>IFERROR(VLOOKUP(Tabela3[[#This Row],[Disciplina]],q2015_2[],3,0),"_")</f>
        <v>_</v>
      </c>
      <c r="V157" s="3" t="str">
        <f>IFERROR(VLOOKUP(Tabela3[[#This Row],[Disciplina]],q2015_2[],4,0),"_")</f>
        <v>_</v>
      </c>
      <c r="W157" t="str">
        <f>IFERROR(VLOOKUP(Tabela3[[#This Row],[Disciplina]],q2015_1[],2,0),"_")</f>
        <v>_</v>
      </c>
      <c r="X157" t="str">
        <f>IFERROR(VLOOKUP(Tabela3[[#This Row],[Disciplina]],q2015_1[],3,0),"_")</f>
        <v>_</v>
      </c>
      <c r="Y157" t="str">
        <f>IFERROR(VLOOKUP(Tabela3[[#This Row],[Disciplina]],q2015_1[],4,0),"_")</f>
        <v>_</v>
      </c>
    </row>
    <row r="158" spans="1:25" x14ac:dyDescent="0.25">
      <c r="A158" s="3" t="s">
        <v>304</v>
      </c>
      <c r="B158" t="str">
        <f>IFERROR(VLOOKUP(Tabela3[[#This Row],[Disciplina]],Tabela10[],2,0),"-")</f>
        <v>-</v>
      </c>
      <c r="C158" s="3" t="str">
        <f>IFERROR(VLOOKUP(Tabela3[[#This Row],[Disciplina]],Tabela10[],3,0),"-")</f>
        <v>-</v>
      </c>
      <c r="D158" s="10" t="str">
        <f>IFERROR(VLOOKUP(Tabela3[[#This Row],[Disciplina]],Tabela9[],2,0),"-")</f>
        <v>-</v>
      </c>
      <c r="E158" s="3" t="str">
        <f>IFERROR(VLOOKUP(Tabela3[[#This Row],[Disciplina]],Tabela9[],3,0),"-")</f>
        <v>-</v>
      </c>
      <c r="F158" s="10" t="str">
        <f>IFERROR(VLOOKUP(Tabela3[[#This Row],[Disciplina]],Tabela8[],2,0),"-")</f>
        <v>-</v>
      </c>
      <c r="G158" s="3" t="str">
        <f>IFERROR(VLOOKUP(Tabela3[[#This Row],[Disciplina]],Tabela8[],3,0),"-")</f>
        <v>-</v>
      </c>
      <c r="H158" s="2" t="str">
        <f>IFERROR(VLOOKUP(Tabela3[[#This Row],[Disciplina]],q2016_3[],2,0),"_")</f>
        <v>_</v>
      </c>
      <c r="I158" s="2" t="str">
        <f>IFERROR(VLOOKUP(Tabela3[[#This Row],[Disciplina]],q2016_3[],3,0),"-")</f>
        <v>-</v>
      </c>
      <c r="J158" s="5" t="str">
        <f>IFERROR(VLOOKUP(Tabela3[[#This Row],[Disciplina]],q2016_3[],4,0),"-")</f>
        <v>-</v>
      </c>
      <c r="K158" s="2" t="str">
        <f>IFERROR(VLOOKUP(Tabela3[[#This Row],[Disciplina]],q2016_2[],2,0),"_")</f>
        <v>_</v>
      </c>
      <c r="L158" s="2" t="str">
        <f>IFERROR(VLOOKUP(Tabela3[[#This Row],[Disciplina]],q2016_2[],3,0),"-")</f>
        <v>-</v>
      </c>
      <c r="M158" s="5" t="str">
        <f>IFERROR(VLOOKUP(Tabela3[[#This Row],[Disciplina]],q2016_2[],4,0),"-")</f>
        <v>-</v>
      </c>
      <c r="N158" s="6">
        <f>IFERROR(VLOOKUP(Tabela3[[#This Row],[Disciplina]],q2016_1[],2,0),"_")</f>
        <v>2</v>
      </c>
      <c r="O158" s="2">
        <f>IFERROR(VLOOKUP(Tabela3[[#This Row],[Disciplina]],q2016_1[],3,0),"-")</f>
        <v>0</v>
      </c>
      <c r="P158" s="5" t="str">
        <f>IFERROR(VLOOKUP(Tabela3[[#This Row],[Disciplina]],q2016_1[],4,0),"-")</f>
        <v>Nathália de Setta Costa</v>
      </c>
      <c r="Q158" s="2" t="str">
        <f>IFERROR(VLOOKUP(Tabela3[[#This Row],[Disciplina]],q2015_3[],2,0),"_")</f>
        <v>_</v>
      </c>
      <c r="R158" s="2" t="str">
        <f>IFERROR(VLOOKUP(Tabela3[[#This Row],[Disciplina]],q2015_3[],3,0),"_")</f>
        <v>_</v>
      </c>
      <c r="S158" s="5" t="str">
        <f>IFERROR(VLOOKUP(Tabela3[[#This Row],[Disciplina]],q2015_3[],4,0),"_")</f>
        <v>_</v>
      </c>
      <c r="T158" s="6" t="str">
        <f>IFERROR(VLOOKUP(Tabela3[[#This Row],[Disciplina]],q2015_2[],2,0),"_")</f>
        <v>_</v>
      </c>
      <c r="U158" s="2" t="str">
        <f>IFERROR(VLOOKUP(Tabela3[[#This Row],[Disciplina]],q2015_2[],3,0),"_")</f>
        <v>_</v>
      </c>
      <c r="V158" s="7" t="str">
        <f>IFERROR(VLOOKUP(Tabela3[[#This Row],[Disciplina]],q2015_2[],4,0),"_")</f>
        <v>_</v>
      </c>
      <c r="W158" s="2">
        <f>IFERROR(VLOOKUP(Tabela3[[#This Row],[Disciplina]],q2015_1[],2,0),"_")</f>
        <v>2</v>
      </c>
      <c r="X158" s="2">
        <f>IFERROR(VLOOKUP(Tabela3[[#This Row],[Disciplina]],q2015_1[],3,0),"_")</f>
        <v>0</v>
      </c>
      <c r="Y158" s="2" t="str">
        <f>IFERROR(VLOOKUP(Tabela3[[#This Row],[Disciplina]],q2015_1[],4,0),"_")</f>
        <v>MÁRCIA SPERANÇA</v>
      </c>
    </row>
    <row r="159" spans="1:25" x14ac:dyDescent="0.25">
      <c r="A159" s="3" t="s">
        <v>598</v>
      </c>
      <c r="B159" t="str">
        <f>IFERROR(VLOOKUP(Tabela3[[#This Row],[Disciplina]],Tabela10[],2,0),"-")</f>
        <v>-</v>
      </c>
      <c r="C159" s="3" t="str">
        <f>IFERROR(VLOOKUP(Tabela3[[#This Row],[Disciplina]],Tabela10[],3,0),"-")</f>
        <v>-</v>
      </c>
      <c r="D159" t="str">
        <f>IFERROR(VLOOKUP(Tabela3[[#This Row],[Disciplina]],Tabela9[],2,0),"-")</f>
        <v>-</v>
      </c>
      <c r="E159" s="7" t="str">
        <f>IFERROR(VLOOKUP(Tabela3[[#This Row],[Disciplina]],Tabela9[],3,0),"-")</f>
        <v>-</v>
      </c>
      <c r="F159" s="2">
        <f>IFERROR(VLOOKUP(Tabela3[[#This Row],[Disciplina]],Tabela8[],2,0),"-")</f>
        <v>0</v>
      </c>
      <c r="G159" s="7" t="str">
        <f>IFERROR(VLOOKUP(Tabela3[[#This Row],[Disciplina]],Tabela8[],3,0),"-")</f>
        <v>Márcia Aparecida Sperança</v>
      </c>
      <c r="H159" s="2" t="str">
        <f>IFERROR(VLOOKUP(Tabela3[[#This Row],[Disciplina]],q2016_3[],2,0),"_")</f>
        <v>_</v>
      </c>
      <c r="I159" s="2" t="str">
        <f>IFERROR(VLOOKUP(Tabela3[[#This Row],[Disciplina]],q2016_3[],3,0),"-")</f>
        <v>-</v>
      </c>
      <c r="J159" s="5" t="str">
        <f>IFERROR(VLOOKUP(Tabela3[[#This Row],[Disciplina]],q2016_3[],4,0),"-")</f>
        <v>-</v>
      </c>
      <c r="K159" s="2" t="str">
        <f>IFERROR(VLOOKUP(Tabela3[[#This Row],[Disciplina]],q2016_2[],2,0),"_")</f>
        <v>_</v>
      </c>
      <c r="L159" s="2" t="str">
        <f>IFERROR(VLOOKUP(Tabela3[[#This Row],[Disciplina]],q2016_2[],3,0),"-")</f>
        <v>-</v>
      </c>
      <c r="M159" s="5" t="str">
        <f>IFERROR(VLOOKUP(Tabela3[[#This Row],[Disciplina]],q2016_2[],4,0),"-")</f>
        <v>-</v>
      </c>
      <c r="N159" s="6" t="str">
        <f>IFERROR(VLOOKUP(Tabela3[[#This Row],[Disciplina]],q2016_1[],2,0),"_")</f>
        <v>_</v>
      </c>
      <c r="O159" s="2" t="str">
        <f>IFERROR(VLOOKUP(Tabela3[[#This Row],[Disciplina]],q2016_1[],3,0),"-")</f>
        <v>-</v>
      </c>
      <c r="P159" s="5" t="str">
        <f>IFERROR(VLOOKUP(Tabela3[[#This Row],[Disciplina]],q2016_1[],4,0),"-")</f>
        <v>-</v>
      </c>
      <c r="Q159" s="2" t="str">
        <f>IFERROR(VLOOKUP(Tabela3[[#This Row],[Disciplina]],q2015_3[],2,0),"_")</f>
        <v>_</v>
      </c>
      <c r="R159" s="2" t="str">
        <f>IFERROR(VLOOKUP(Tabela3[[#This Row],[Disciplina]],q2015_3[],3,0),"_")</f>
        <v>_</v>
      </c>
      <c r="S159" s="5" t="str">
        <f>IFERROR(VLOOKUP(Tabela3[[#This Row],[Disciplina]],q2015_3[],4,0),"_")</f>
        <v>_</v>
      </c>
      <c r="T159" s="6" t="str">
        <f>IFERROR(VLOOKUP(Tabela3[[#This Row],[Disciplina]],q2015_2[],2,0),"_")</f>
        <v>_</v>
      </c>
      <c r="U159" s="2" t="str">
        <f>IFERROR(VLOOKUP(Tabela3[[#This Row],[Disciplina]],q2015_2[],3,0),"_")</f>
        <v>_</v>
      </c>
      <c r="V159" s="7" t="str">
        <f>IFERROR(VLOOKUP(Tabela3[[#This Row],[Disciplina]],q2015_2[],4,0),"_")</f>
        <v>_</v>
      </c>
      <c r="W159" s="2" t="str">
        <f>IFERROR(VLOOKUP(Tabela3[[#This Row],[Disciplina]],q2015_1[],2,0),"_")</f>
        <v>_</v>
      </c>
      <c r="X159" s="2" t="str">
        <f>IFERROR(VLOOKUP(Tabela3[[#This Row],[Disciplina]],q2015_1[],3,0),"_")</f>
        <v>_</v>
      </c>
      <c r="Y159" s="2" t="str">
        <f>IFERROR(VLOOKUP(Tabela3[[#This Row],[Disciplina]],q2015_1[],4,0),"_")</f>
        <v>_</v>
      </c>
    </row>
    <row r="160" spans="1:25" x14ac:dyDescent="0.25">
      <c r="A160" s="3" t="s">
        <v>81</v>
      </c>
      <c r="B160">
        <f>IFERROR(VLOOKUP(Tabela3[[#This Row],[Disciplina]],Tabela10[],2,0),"-")</f>
        <v>0</v>
      </c>
      <c r="C160" s="3" t="str">
        <f>IFERROR(VLOOKUP(Tabela3[[#This Row],[Disciplina]],Tabela10[],3,0),"-")</f>
        <v>Luiz Roberto Nunes</v>
      </c>
      <c r="D160" s="10" t="str">
        <f>IFERROR(VLOOKUP(Tabela3[[#This Row],[Disciplina]],Tabela9[],2,0),"-")</f>
        <v>-</v>
      </c>
      <c r="E160" s="3" t="str">
        <f>IFERROR(VLOOKUP(Tabela3[[#This Row],[Disciplina]],Tabela9[],3,0),"-")</f>
        <v>-</v>
      </c>
      <c r="F160" s="10" t="str">
        <f>IFERROR(VLOOKUP(Tabela3[[#This Row],[Disciplina]],Tabela8[],2,0),"-")</f>
        <v>-</v>
      </c>
      <c r="G160" s="3" t="str">
        <f>IFERROR(VLOOKUP(Tabela3[[#This Row],[Disciplina]],Tabela8[],3,0),"-")</f>
        <v>-</v>
      </c>
      <c r="H160">
        <f>IFERROR(VLOOKUP(Tabela3[[#This Row],[Disciplina]],q2016_3[],2,0),"_")</f>
        <v>2</v>
      </c>
      <c r="I160">
        <f>IFERROR(VLOOKUP(Tabela3[[#This Row],[Disciplina]],q2016_3[],3,0),"-")</f>
        <v>0</v>
      </c>
      <c r="J160" s="4" t="str">
        <f>IFERROR(VLOOKUP(Tabela3[[#This Row],[Disciplina]],q2016_3[],4,0),"-")</f>
        <v>Luiz Roberto Nunes</v>
      </c>
      <c r="K160" t="str">
        <f>IFERROR(VLOOKUP(Tabela3[[#This Row],[Disciplina]],q2016_2[],2,0),"_")</f>
        <v>_</v>
      </c>
      <c r="L160" t="str">
        <f>IFERROR(VLOOKUP(Tabela3[[#This Row],[Disciplina]],q2016_2[],3,0),"-")</f>
        <v>-</v>
      </c>
      <c r="M160" s="4" t="str">
        <f>IFERROR(VLOOKUP(Tabela3[[#This Row],[Disciplina]],q2016_2[],4,0),"-")</f>
        <v>-</v>
      </c>
      <c r="N160" s="9" t="str">
        <f>IFERROR(VLOOKUP(Tabela3[[#This Row],[Disciplina]],q2016_1[],2,0),"_")</f>
        <v>_</v>
      </c>
      <c r="O160" t="str">
        <f>IFERROR(VLOOKUP(Tabela3[[#This Row],[Disciplina]],q2016_1[],3,0),"-")</f>
        <v>-</v>
      </c>
      <c r="P160" s="4" t="str">
        <f>IFERROR(VLOOKUP(Tabela3[[#This Row],[Disciplina]],q2016_1[],4,0),"-")</f>
        <v>-</v>
      </c>
      <c r="Q160" t="str">
        <f>IFERROR(VLOOKUP(Tabela3[[#This Row],[Disciplina]],q2015_3[],2,0),"_")</f>
        <v>_</v>
      </c>
      <c r="R160" t="str">
        <f>IFERROR(VLOOKUP(Tabela3[[#This Row],[Disciplina]],q2015_3[],3,0),"_")</f>
        <v>_</v>
      </c>
      <c r="S160" s="4" t="str">
        <f>IFERROR(VLOOKUP(Tabela3[[#This Row],[Disciplina]],q2015_3[],4,0),"_")</f>
        <v>_</v>
      </c>
      <c r="T160" s="9" t="str">
        <f>IFERROR(VLOOKUP(Tabela3[[#This Row],[Disciplina]],q2015_2[],2,0),"_")</f>
        <v>_</v>
      </c>
      <c r="U160" t="str">
        <f>IFERROR(VLOOKUP(Tabela3[[#This Row],[Disciplina]],q2015_2[],3,0),"_")</f>
        <v>_</v>
      </c>
      <c r="V160" s="3" t="str">
        <f>IFERROR(VLOOKUP(Tabela3[[#This Row],[Disciplina]],q2015_2[],4,0),"_")</f>
        <v>_</v>
      </c>
      <c r="W160" t="str">
        <f>IFERROR(VLOOKUP(Tabela3[[#This Row],[Disciplina]],q2015_1[],2,0),"_")</f>
        <v>_</v>
      </c>
      <c r="X160" t="str">
        <f>IFERROR(VLOOKUP(Tabela3[[#This Row],[Disciplina]],q2015_1[],3,0),"_")</f>
        <v>_</v>
      </c>
      <c r="Y160" t="str">
        <f>IFERROR(VLOOKUP(Tabela3[[#This Row],[Disciplina]],q2015_1[],4,0),"_")</f>
        <v>_</v>
      </c>
    </row>
    <row r="161" spans="1:25" x14ac:dyDescent="0.25">
      <c r="A161" s="3" t="s">
        <v>483</v>
      </c>
      <c r="B161" t="str">
        <f>IFERROR(VLOOKUP(Tabela3[[#This Row],[Disciplina]],Tabela10[],2,0),"-")</f>
        <v>-</v>
      </c>
      <c r="C161" s="3" t="str">
        <f>IFERROR(VLOOKUP(Tabela3[[#This Row],[Disciplina]],Tabela10[],3,0),"-")</f>
        <v>-</v>
      </c>
      <c r="D161" s="10" t="str">
        <f>IFERROR(VLOOKUP(Tabela3[[#This Row],[Disciplina]],Tabela9[],2,0),"-")</f>
        <v>-</v>
      </c>
      <c r="E161" s="3" t="str">
        <f>IFERROR(VLOOKUP(Tabela3[[#This Row],[Disciplina]],Tabela9[],3,0),"-")</f>
        <v>-</v>
      </c>
      <c r="F161" s="10" t="str">
        <f>IFERROR(VLOOKUP(Tabela3[[#This Row],[Disciplina]],Tabela8[],2,0),"-")</f>
        <v>-</v>
      </c>
      <c r="G161" s="3" t="str">
        <f>IFERROR(VLOOKUP(Tabela3[[#This Row],[Disciplina]],Tabela8[],3,0),"-")</f>
        <v>-</v>
      </c>
      <c r="H161" s="2" t="str">
        <f>IFERROR(VLOOKUP(Tabela3[[#This Row],[Disciplina]],q2016_3[],2,0),"_")</f>
        <v>_</v>
      </c>
      <c r="I161" s="2" t="str">
        <f>IFERROR(VLOOKUP(Tabela3[[#This Row],[Disciplina]],q2016_3[],3,0),"-")</f>
        <v>-</v>
      </c>
      <c r="J161" s="5" t="str">
        <f>IFERROR(VLOOKUP(Tabela3[[#This Row],[Disciplina]],q2016_3[],4,0),"-")</f>
        <v>-</v>
      </c>
      <c r="K161" s="2" t="str">
        <f>IFERROR(VLOOKUP(Tabela3[[#This Row],[Disciplina]],q2016_2[],2,0),"_")</f>
        <v>_</v>
      </c>
      <c r="L161" s="2" t="str">
        <f>IFERROR(VLOOKUP(Tabela3[[#This Row],[Disciplina]],q2016_2[],3,0),"-")</f>
        <v>-</v>
      </c>
      <c r="M161" s="5" t="str">
        <f>IFERROR(VLOOKUP(Tabela3[[#This Row],[Disciplina]],q2016_2[],4,0),"-")</f>
        <v>-</v>
      </c>
      <c r="N161" s="6" t="str">
        <f>IFERROR(VLOOKUP(Tabela3[[#This Row],[Disciplina]],q2016_1[],2,0),"_")</f>
        <v>_</v>
      </c>
      <c r="O161" s="2" t="str">
        <f>IFERROR(VLOOKUP(Tabela3[[#This Row],[Disciplina]],q2016_1[],3,0),"-")</f>
        <v>-</v>
      </c>
      <c r="P161" s="5" t="str">
        <f>IFERROR(VLOOKUP(Tabela3[[#This Row],[Disciplina]],q2016_1[],4,0),"-")</f>
        <v>-</v>
      </c>
      <c r="Q161" s="2" t="str">
        <f>IFERROR(VLOOKUP(Tabela3[[#This Row],[Disciplina]],q2015_3[],2,0),"_")</f>
        <v>_</v>
      </c>
      <c r="R161" s="2" t="str">
        <f>IFERROR(VLOOKUP(Tabela3[[#This Row],[Disciplina]],q2015_3[],3,0),"_")</f>
        <v>_</v>
      </c>
      <c r="S161" s="5" t="str">
        <f>IFERROR(VLOOKUP(Tabela3[[#This Row],[Disciplina]],q2015_3[],4,0),"_")</f>
        <v>_</v>
      </c>
      <c r="T161" s="6">
        <f>IFERROR(VLOOKUP(Tabela3[[#This Row],[Disciplina]],q2015_2[],2,0),"_")</f>
        <v>0</v>
      </c>
      <c r="U161" s="2">
        <f>IFERROR(VLOOKUP(Tabela3[[#This Row],[Disciplina]],q2015_2[],3,0),"_")</f>
        <v>0</v>
      </c>
      <c r="V161" s="7" t="str">
        <f>IFERROR(VLOOKUP(Tabela3[[#This Row],[Disciplina]],q2015_2[],4,0),"_")</f>
        <v>Maria Cristina Carlan da Silva</v>
      </c>
      <c r="W161" s="2" t="str">
        <f>IFERROR(VLOOKUP(Tabela3[[#This Row],[Disciplina]],q2015_1[],2,0),"_")</f>
        <v>_</v>
      </c>
      <c r="X161" s="2" t="str">
        <f>IFERROR(VLOOKUP(Tabela3[[#This Row],[Disciplina]],q2015_1[],3,0),"_")</f>
        <v>_</v>
      </c>
      <c r="Y161" s="2" t="str">
        <f>IFERROR(VLOOKUP(Tabela3[[#This Row],[Disciplina]],q2015_1[],4,0),"_")</f>
        <v>_</v>
      </c>
    </row>
    <row r="162" spans="1:25" x14ac:dyDescent="0.25">
      <c r="A162" s="3" t="s">
        <v>83</v>
      </c>
      <c r="B162">
        <f>IFERROR(VLOOKUP(Tabela3[[#This Row],[Disciplina]],Tabela10[],2,0),"-")</f>
        <v>0</v>
      </c>
      <c r="C162" s="3" t="str">
        <f>IFERROR(VLOOKUP(Tabela3[[#This Row],[Disciplina]],Tabela10[],3,0),"-")</f>
        <v>Guilherme Cunha Ribeiro</v>
      </c>
      <c r="D162" s="10" t="str">
        <f>IFERROR(VLOOKUP(Tabela3[[#This Row],[Disciplina]],Tabela9[],2,0),"-")</f>
        <v>-</v>
      </c>
      <c r="E162" s="3" t="str">
        <f>IFERROR(VLOOKUP(Tabela3[[#This Row],[Disciplina]],Tabela9[],3,0),"-")</f>
        <v>-</v>
      </c>
      <c r="F162" s="10" t="str">
        <f>IFERROR(VLOOKUP(Tabela3[[#This Row],[Disciplina]],Tabela8[],2,0),"-")</f>
        <v>-</v>
      </c>
      <c r="G162" s="3" t="str">
        <f>IFERROR(VLOOKUP(Tabela3[[#This Row],[Disciplina]],Tabela8[],3,0),"-")</f>
        <v>-</v>
      </c>
      <c r="H162" s="2">
        <f>IFERROR(VLOOKUP(Tabela3[[#This Row],[Disciplina]],q2016_3[],2,0),"_")</f>
        <v>2</v>
      </c>
      <c r="I162" s="2">
        <f>IFERROR(VLOOKUP(Tabela3[[#This Row],[Disciplina]],q2016_3[],3,0),"-")</f>
        <v>0</v>
      </c>
      <c r="J162" s="5" t="str">
        <f>IFERROR(VLOOKUP(Tabela3[[#This Row],[Disciplina]],q2016_3[],4,0),"-")</f>
        <v>Guilherme Cunha Ribeiro</v>
      </c>
      <c r="K162" s="2" t="str">
        <f>IFERROR(VLOOKUP(Tabela3[[#This Row],[Disciplina]],q2016_2[],2,0),"_")</f>
        <v>_</v>
      </c>
      <c r="L162" s="2" t="str">
        <f>IFERROR(VLOOKUP(Tabela3[[#This Row],[Disciplina]],q2016_2[],3,0),"-")</f>
        <v>-</v>
      </c>
      <c r="M162" s="5" t="str">
        <f>IFERROR(VLOOKUP(Tabela3[[#This Row],[Disciplina]],q2016_2[],4,0),"-")</f>
        <v>-</v>
      </c>
      <c r="N162" s="6" t="str">
        <f>IFERROR(VLOOKUP(Tabela3[[#This Row],[Disciplina]],q2016_1[],2,0),"_")</f>
        <v>_</v>
      </c>
      <c r="O162" s="2" t="str">
        <f>IFERROR(VLOOKUP(Tabela3[[#This Row],[Disciplina]],q2016_1[],3,0),"-")</f>
        <v>-</v>
      </c>
      <c r="P162" s="5" t="str">
        <f>IFERROR(VLOOKUP(Tabela3[[#This Row],[Disciplina]],q2016_1[],4,0),"-")</f>
        <v>-</v>
      </c>
      <c r="Q162" s="2" t="str">
        <f>IFERROR(VLOOKUP(Tabela3[[#This Row],[Disciplina]],q2015_3[],2,0),"_")</f>
        <v>_</v>
      </c>
      <c r="R162" s="2" t="str">
        <f>IFERROR(VLOOKUP(Tabela3[[#This Row],[Disciplina]],q2015_3[],3,0),"_")</f>
        <v>_</v>
      </c>
      <c r="S162" s="5" t="str">
        <f>IFERROR(VLOOKUP(Tabela3[[#This Row],[Disciplina]],q2015_3[],4,0),"_")</f>
        <v>_</v>
      </c>
      <c r="T162" s="6" t="str">
        <f>IFERROR(VLOOKUP(Tabela3[[#This Row],[Disciplina]],q2015_2[],2,0),"_")</f>
        <v>_</v>
      </c>
      <c r="U162" s="2" t="str">
        <f>IFERROR(VLOOKUP(Tabela3[[#This Row],[Disciplina]],q2015_2[],3,0),"_")</f>
        <v>_</v>
      </c>
      <c r="V162" s="7" t="str">
        <f>IFERROR(VLOOKUP(Tabela3[[#This Row],[Disciplina]],q2015_2[],4,0),"_")</f>
        <v>_</v>
      </c>
      <c r="W162" s="2">
        <f>IFERROR(VLOOKUP(Tabela3[[#This Row],[Disciplina]],q2015_1[],2,0),"_")</f>
        <v>2</v>
      </c>
      <c r="X162" s="2">
        <f>IFERROR(VLOOKUP(Tabela3[[#This Row],[Disciplina]],q2015_1[],3,0),"_")</f>
        <v>0</v>
      </c>
      <c r="Y162" s="2" t="str">
        <f>IFERROR(VLOOKUP(Tabela3[[#This Row],[Disciplina]],q2015_1[],4,0),"_")</f>
        <v>GUILHERME CUNHA RIBEIRO</v>
      </c>
    </row>
    <row r="163" spans="1:25" x14ac:dyDescent="0.25">
      <c r="A163" s="3" t="s">
        <v>329</v>
      </c>
      <c r="B163" t="str">
        <f>IFERROR(VLOOKUP(Tabela3[[#This Row],[Disciplina]],Tabela10[],2,0),"-")</f>
        <v>-</v>
      </c>
      <c r="C163" s="3" t="str">
        <f>IFERROR(VLOOKUP(Tabela3[[#This Row],[Disciplina]],Tabela10[],3,0),"-")</f>
        <v>-</v>
      </c>
      <c r="D163" s="10" t="str">
        <f>IFERROR(VLOOKUP(Tabela3[[#This Row],[Disciplina]],Tabela9[],2,0),"-")</f>
        <v>-</v>
      </c>
      <c r="E163" s="3" t="str">
        <f>IFERROR(VLOOKUP(Tabela3[[#This Row],[Disciplina]],Tabela9[],3,0),"-")</f>
        <v>-</v>
      </c>
      <c r="F163" s="10" t="str">
        <f>IFERROR(VLOOKUP(Tabela3[[#This Row],[Disciplina]],Tabela8[],2,0),"-")</f>
        <v>-</v>
      </c>
      <c r="G163" s="3" t="str">
        <f>IFERROR(VLOOKUP(Tabela3[[#This Row],[Disciplina]],Tabela8[],3,0),"-")</f>
        <v>-</v>
      </c>
      <c r="H163" s="2" t="str">
        <f>IFERROR(VLOOKUP(Tabela3[[#This Row],[Disciplina]],q2016_3[],2,0),"_")</f>
        <v>_</v>
      </c>
      <c r="I163" s="2" t="str">
        <f>IFERROR(VLOOKUP(Tabela3[[#This Row],[Disciplina]],q2016_3[],3,0),"-")</f>
        <v>-</v>
      </c>
      <c r="J163" s="5" t="str">
        <f>IFERROR(VLOOKUP(Tabela3[[#This Row],[Disciplina]],q2016_3[],4,0),"-")</f>
        <v>-</v>
      </c>
      <c r="K163" s="2" t="str">
        <f>IFERROR(VLOOKUP(Tabela3[[#This Row],[Disciplina]],q2016_2[],2,0),"_")</f>
        <v>_</v>
      </c>
      <c r="L163" s="2" t="str">
        <f>IFERROR(VLOOKUP(Tabela3[[#This Row],[Disciplina]],q2016_2[],3,0),"-")</f>
        <v>-</v>
      </c>
      <c r="M163" s="5" t="str">
        <f>IFERROR(VLOOKUP(Tabela3[[#This Row],[Disciplina]],q2016_2[],4,0),"-")</f>
        <v>-</v>
      </c>
      <c r="N163" s="9">
        <f>IFERROR(VLOOKUP(Tabela3[[#This Row],[Disciplina]],q2016_1[],2,0),"_")</f>
        <v>1</v>
      </c>
      <c r="O163">
        <f>IFERROR(VLOOKUP(Tabela3[[#This Row],[Disciplina]],q2016_1[],3,0),"-")</f>
        <v>0</v>
      </c>
      <c r="P163" s="4">
        <f>IFERROR(VLOOKUP(Tabela3[[#This Row],[Disciplina]],q2016_1[],4,0),"-")</f>
        <v>0</v>
      </c>
      <c r="Q163" t="str">
        <f>IFERROR(VLOOKUP(Tabela3[[#This Row],[Disciplina]],q2015_3[],2,0),"_")</f>
        <v>_</v>
      </c>
      <c r="R163" t="str">
        <f>IFERROR(VLOOKUP(Tabela3[[#This Row],[Disciplina]],q2015_3[],3,0),"_")</f>
        <v>_</v>
      </c>
      <c r="S163" s="4" t="str">
        <f>IFERROR(VLOOKUP(Tabela3[[#This Row],[Disciplina]],q2015_3[],4,0),"_")</f>
        <v>_</v>
      </c>
      <c r="T163" s="9" t="str">
        <f>IFERROR(VLOOKUP(Tabela3[[#This Row],[Disciplina]],q2015_2[],2,0),"_")</f>
        <v>_</v>
      </c>
      <c r="U163" t="str">
        <f>IFERROR(VLOOKUP(Tabela3[[#This Row],[Disciplina]],q2015_2[],3,0),"_")</f>
        <v>_</v>
      </c>
      <c r="V163" s="3" t="str">
        <f>IFERROR(VLOOKUP(Tabela3[[#This Row],[Disciplina]],q2015_2[],4,0),"_")</f>
        <v>_</v>
      </c>
      <c r="W163" t="str">
        <f>IFERROR(VLOOKUP(Tabela3[[#This Row],[Disciplina]],q2015_1[],2,0),"_")</f>
        <v>_</v>
      </c>
      <c r="X163" t="str">
        <f>IFERROR(VLOOKUP(Tabela3[[#This Row],[Disciplina]],q2015_1[],3,0),"_")</f>
        <v>_</v>
      </c>
      <c r="Y163" t="str">
        <f>IFERROR(VLOOKUP(Tabela3[[#This Row],[Disciplina]],q2015_1[],4,0),"_")</f>
        <v>_</v>
      </c>
    </row>
    <row r="164" spans="1:25" x14ac:dyDescent="0.25">
      <c r="A164" s="3" t="s">
        <v>655</v>
      </c>
      <c r="B164" t="str">
        <f>IFERROR(VLOOKUP(Tabela3[[#This Row],[Disciplina]],Tabela10[],2,0),"-")</f>
        <v>-</v>
      </c>
      <c r="C164" s="3" t="str">
        <f>IFERROR(VLOOKUP(Tabela3[[#This Row],[Disciplina]],Tabela10[],3,0),"-")</f>
        <v>-</v>
      </c>
      <c r="D164">
        <f>IFERROR(VLOOKUP(Tabela3[[#This Row],[Disciplina]],Tabela9[],2,0),"-")</f>
        <v>0</v>
      </c>
      <c r="E164" s="7" t="str">
        <f>IFERROR(VLOOKUP(Tabela3[[#This Row],[Disciplina]],Tabela9[],3,0),"-")</f>
        <v>MARCELLA PECORA MILAZZOTTO</v>
      </c>
      <c r="F164" s="2" t="str">
        <f>IFERROR(VLOOKUP(Tabela3[[#This Row],[Disciplina]],Tabela8[],2,0),"-")</f>
        <v>-</v>
      </c>
      <c r="G164" s="7" t="str">
        <f>IFERROR(VLOOKUP(Tabela3[[#This Row],[Disciplina]],Tabela8[],3,0),"-")</f>
        <v>-</v>
      </c>
      <c r="H164" s="2" t="str">
        <f>IFERROR(VLOOKUP(Tabela3[[#This Row],[Disciplina]],q2016_3[],2,0),"_")</f>
        <v>_</v>
      </c>
      <c r="I164" s="2" t="str">
        <f>IFERROR(VLOOKUP(Tabela3[[#This Row],[Disciplina]],q2016_3[],3,0),"-")</f>
        <v>-</v>
      </c>
      <c r="J164" s="5" t="str">
        <f>IFERROR(VLOOKUP(Tabela3[[#This Row],[Disciplina]],q2016_3[],4,0),"-")</f>
        <v>-</v>
      </c>
      <c r="K164" s="2" t="str">
        <f>IFERROR(VLOOKUP(Tabela3[[#This Row],[Disciplina]],q2016_2[],2,0),"_")</f>
        <v>_</v>
      </c>
      <c r="L164" s="2" t="str">
        <f>IFERROR(VLOOKUP(Tabela3[[#This Row],[Disciplina]],q2016_2[],3,0),"-")</f>
        <v>-</v>
      </c>
      <c r="M164" s="5" t="str">
        <f>IFERROR(VLOOKUP(Tabela3[[#This Row],[Disciplina]],q2016_2[],4,0),"-")</f>
        <v>-</v>
      </c>
      <c r="N164" s="6" t="str">
        <f>IFERROR(VLOOKUP(Tabela3[[#This Row],[Disciplina]],q2016_1[],2,0),"_")</f>
        <v>_</v>
      </c>
      <c r="O164" s="2" t="str">
        <f>IFERROR(VLOOKUP(Tabela3[[#This Row],[Disciplina]],q2016_1[],3,0),"-")</f>
        <v>-</v>
      </c>
      <c r="P164" s="5" t="str">
        <f>IFERROR(VLOOKUP(Tabela3[[#This Row],[Disciplina]],q2016_1[],4,0),"-")</f>
        <v>-</v>
      </c>
      <c r="Q164" s="2" t="str">
        <f>IFERROR(VLOOKUP(Tabela3[[#This Row],[Disciplina]],q2015_3[],2,0),"_")</f>
        <v>_</v>
      </c>
      <c r="R164" s="2" t="str">
        <f>IFERROR(VLOOKUP(Tabela3[[#This Row],[Disciplina]],q2015_3[],3,0),"_")</f>
        <v>_</v>
      </c>
      <c r="S164" s="5" t="str">
        <f>IFERROR(VLOOKUP(Tabela3[[#This Row],[Disciplina]],q2015_3[],4,0),"_")</f>
        <v>_</v>
      </c>
      <c r="T164" s="6" t="str">
        <f>IFERROR(VLOOKUP(Tabela3[[#This Row],[Disciplina]],q2015_2[],2,0),"_")</f>
        <v>_</v>
      </c>
      <c r="U164" s="2" t="str">
        <f>IFERROR(VLOOKUP(Tabela3[[#This Row],[Disciplina]],q2015_2[],3,0),"_")</f>
        <v>_</v>
      </c>
      <c r="V164" s="7" t="str">
        <f>IFERROR(VLOOKUP(Tabela3[[#This Row],[Disciplina]],q2015_2[],4,0),"_")</f>
        <v>_</v>
      </c>
      <c r="W164" s="2" t="str">
        <f>IFERROR(VLOOKUP(Tabela3[[#This Row],[Disciplina]],q2015_1[],2,0),"_")</f>
        <v>_</v>
      </c>
      <c r="X164" s="2" t="str">
        <f>IFERROR(VLOOKUP(Tabela3[[#This Row],[Disciplina]],q2015_1[],3,0),"_")</f>
        <v>_</v>
      </c>
      <c r="Y164" s="2" t="str">
        <f>IFERROR(VLOOKUP(Tabela3[[#This Row],[Disciplina]],q2015_1[],4,0),"_")</f>
        <v>_</v>
      </c>
    </row>
    <row r="165" spans="1:25" x14ac:dyDescent="0.25">
      <c r="A165" s="3" t="s">
        <v>498</v>
      </c>
      <c r="B165" t="str">
        <f>IFERROR(VLOOKUP(Tabela3[[#This Row],[Disciplina]],Tabela10[],2,0),"-")</f>
        <v>-</v>
      </c>
      <c r="C165" s="3" t="str">
        <f>IFERROR(VLOOKUP(Tabela3[[#This Row],[Disciplina]],Tabela10[],3,0),"-")</f>
        <v>-</v>
      </c>
      <c r="D165" s="10" t="str">
        <f>IFERROR(VLOOKUP(Tabela3[[#This Row],[Disciplina]],Tabela9[],2,0),"-")</f>
        <v>-</v>
      </c>
      <c r="E165" s="3" t="str">
        <f>IFERROR(VLOOKUP(Tabela3[[#This Row],[Disciplina]],Tabela9[],3,0),"-")</f>
        <v>-</v>
      </c>
      <c r="F165" s="10" t="str">
        <f>IFERROR(VLOOKUP(Tabela3[[#This Row],[Disciplina]],Tabela8[],2,0),"-")</f>
        <v>-</v>
      </c>
      <c r="G165" s="3" t="str">
        <f>IFERROR(VLOOKUP(Tabela3[[#This Row],[Disciplina]],Tabela8[],3,0),"-")</f>
        <v>-</v>
      </c>
      <c r="H165" s="2" t="str">
        <f>IFERROR(VLOOKUP(Tabela3[[#This Row],[Disciplina]],q2016_3[],2,0),"_")</f>
        <v>_</v>
      </c>
      <c r="I165" s="2" t="str">
        <f>IFERROR(VLOOKUP(Tabela3[[#This Row],[Disciplina]],q2016_3[],3,0),"-")</f>
        <v>-</v>
      </c>
      <c r="J165" s="5" t="str">
        <f>IFERROR(VLOOKUP(Tabela3[[#This Row],[Disciplina]],q2016_3[],4,0),"-")</f>
        <v>-</v>
      </c>
      <c r="K165" s="2" t="str">
        <f>IFERROR(VLOOKUP(Tabela3[[#This Row],[Disciplina]],q2016_2[],2,0),"_")</f>
        <v>_</v>
      </c>
      <c r="L165" s="2" t="str">
        <f>IFERROR(VLOOKUP(Tabela3[[#This Row],[Disciplina]],q2016_2[],3,0),"-")</f>
        <v>-</v>
      </c>
      <c r="M165" s="5" t="str">
        <f>IFERROR(VLOOKUP(Tabela3[[#This Row],[Disciplina]],q2016_2[],4,0),"-")</f>
        <v>-</v>
      </c>
      <c r="N165" s="6" t="str">
        <f>IFERROR(VLOOKUP(Tabela3[[#This Row],[Disciplina]],q2016_1[],2,0),"_")</f>
        <v>_</v>
      </c>
      <c r="O165" s="2" t="str">
        <f>IFERROR(VLOOKUP(Tabela3[[#This Row],[Disciplina]],q2016_1[],3,0),"-")</f>
        <v>-</v>
      </c>
      <c r="P165" s="5" t="str">
        <f>IFERROR(VLOOKUP(Tabela3[[#This Row],[Disciplina]],q2016_1[],4,0),"-")</f>
        <v>-</v>
      </c>
      <c r="Q165" s="2" t="str">
        <f>IFERROR(VLOOKUP(Tabela3[[#This Row],[Disciplina]],q2015_3[],2,0),"_")</f>
        <v>_</v>
      </c>
      <c r="R165" s="2" t="str">
        <f>IFERROR(VLOOKUP(Tabela3[[#This Row],[Disciplina]],q2015_3[],3,0),"_")</f>
        <v>_</v>
      </c>
      <c r="S165" s="5" t="str">
        <f>IFERROR(VLOOKUP(Tabela3[[#This Row],[Disciplina]],q2015_3[],4,0),"_")</f>
        <v>_</v>
      </c>
      <c r="T165" s="6">
        <f>IFERROR(VLOOKUP(Tabela3[[#This Row],[Disciplina]],q2015_2[],2,0),"_")</f>
        <v>0</v>
      </c>
      <c r="U165" s="2">
        <f>IFERROR(VLOOKUP(Tabela3[[#This Row],[Disciplina]],q2015_2[],3,0),"_")</f>
        <v>0</v>
      </c>
      <c r="V165" s="7" t="str">
        <f>IFERROR(VLOOKUP(Tabela3[[#This Row],[Disciplina]],q2015_2[],4,0),"_")</f>
        <v>Breno Arsioli Moura</v>
      </c>
      <c r="W165" s="2" t="str">
        <f>IFERROR(VLOOKUP(Tabela3[[#This Row],[Disciplina]],q2015_1[],2,0),"_")</f>
        <v>_</v>
      </c>
      <c r="X165" s="2" t="str">
        <f>IFERROR(VLOOKUP(Tabela3[[#This Row],[Disciplina]],q2015_1[],3,0),"_")</f>
        <v>_</v>
      </c>
      <c r="Y165" s="2" t="str">
        <f>IFERROR(VLOOKUP(Tabela3[[#This Row],[Disciplina]],q2015_1[],4,0),"_")</f>
        <v>_</v>
      </c>
    </row>
    <row r="166" spans="1:25" x14ac:dyDescent="0.25">
      <c r="A166" s="3" t="s">
        <v>599</v>
      </c>
      <c r="B166">
        <f>IFERROR(VLOOKUP(Tabela3[[#This Row],[Disciplina]],Tabela10[],2,0),"-")</f>
        <v>0</v>
      </c>
      <c r="C166" s="3" t="str">
        <f>IFERROR(VLOOKUP(Tabela3[[#This Row],[Disciplina]],Tabela10[],3,0),"-")</f>
        <v>Rafael Cava Mori</v>
      </c>
      <c r="D166" t="str">
        <f>IFERROR(VLOOKUP(Tabela3[[#This Row],[Disciplina]],Tabela9[],2,0),"-")</f>
        <v>-</v>
      </c>
      <c r="E166" s="7" t="str">
        <f>IFERROR(VLOOKUP(Tabela3[[#This Row],[Disciplina]],Tabela9[],3,0),"-")</f>
        <v>-</v>
      </c>
      <c r="F166" s="2">
        <f>IFERROR(VLOOKUP(Tabela3[[#This Row],[Disciplina]],Tabela8[],2,0),"-")</f>
        <v>0</v>
      </c>
      <c r="G166" s="7" t="str">
        <f>IFERROR(VLOOKUP(Tabela3[[#This Row],[Disciplina]],Tabela8[],3,0),"-")</f>
        <v>Yara Araujo Ferreira Guimarães</v>
      </c>
      <c r="H166" s="2" t="str">
        <f>IFERROR(VLOOKUP(Tabela3[[#This Row],[Disciplina]],q2016_3[],2,0),"_")</f>
        <v>_</v>
      </c>
      <c r="I166" s="2" t="str">
        <f>IFERROR(VLOOKUP(Tabela3[[#This Row],[Disciplina]],q2016_3[],3,0),"-")</f>
        <v>-</v>
      </c>
      <c r="J166" s="5" t="str">
        <f>IFERROR(VLOOKUP(Tabela3[[#This Row],[Disciplina]],q2016_3[],4,0),"-")</f>
        <v>-</v>
      </c>
      <c r="K166" s="2" t="str">
        <f>IFERROR(VLOOKUP(Tabela3[[#This Row],[Disciplina]],q2016_2[],2,0),"_")</f>
        <v>_</v>
      </c>
      <c r="L166" s="2" t="str">
        <f>IFERROR(VLOOKUP(Tabela3[[#This Row],[Disciplina]],q2016_2[],3,0),"-")</f>
        <v>-</v>
      </c>
      <c r="M166" s="5" t="str">
        <f>IFERROR(VLOOKUP(Tabela3[[#This Row],[Disciplina]],q2016_2[],4,0),"-")</f>
        <v>-</v>
      </c>
      <c r="N166" s="6" t="str">
        <f>IFERROR(VLOOKUP(Tabela3[[#This Row],[Disciplina]],q2016_1[],2,0),"_")</f>
        <v>_</v>
      </c>
      <c r="O166" s="2" t="str">
        <f>IFERROR(VLOOKUP(Tabela3[[#This Row],[Disciplina]],q2016_1[],3,0),"-")</f>
        <v>-</v>
      </c>
      <c r="P166" s="5" t="str">
        <f>IFERROR(VLOOKUP(Tabela3[[#This Row],[Disciplina]],q2016_1[],4,0),"-")</f>
        <v>-</v>
      </c>
      <c r="Q166" s="2" t="str">
        <f>IFERROR(VLOOKUP(Tabela3[[#This Row],[Disciplina]],q2015_3[],2,0),"_")</f>
        <v>_</v>
      </c>
      <c r="R166" s="2" t="str">
        <f>IFERROR(VLOOKUP(Tabela3[[#This Row],[Disciplina]],q2015_3[],3,0),"_")</f>
        <v>_</v>
      </c>
      <c r="S166" s="5" t="str">
        <f>IFERROR(VLOOKUP(Tabela3[[#This Row],[Disciplina]],q2015_3[],4,0),"_")</f>
        <v>_</v>
      </c>
      <c r="T166" s="6" t="str">
        <f>IFERROR(VLOOKUP(Tabela3[[#This Row],[Disciplina]],q2015_2[],2,0),"_")</f>
        <v>_</v>
      </c>
      <c r="U166" s="2" t="str">
        <f>IFERROR(VLOOKUP(Tabela3[[#This Row],[Disciplina]],q2015_2[],3,0),"_")</f>
        <v>_</v>
      </c>
      <c r="V166" s="7" t="str">
        <f>IFERROR(VLOOKUP(Tabela3[[#This Row],[Disciplina]],q2015_2[],4,0),"_")</f>
        <v>_</v>
      </c>
      <c r="W166" s="2" t="str">
        <f>IFERROR(VLOOKUP(Tabela3[[#This Row],[Disciplina]],q2015_1[],2,0),"_")</f>
        <v>_</v>
      </c>
      <c r="X166" s="2" t="str">
        <f>IFERROR(VLOOKUP(Tabela3[[#This Row],[Disciplina]],q2015_1[],3,0),"_")</f>
        <v>_</v>
      </c>
      <c r="Y166" s="2" t="str">
        <f>IFERROR(VLOOKUP(Tabela3[[#This Row],[Disciplina]],q2015_1[],4,0),"_")</f>
        <v>_</v>
      </c>
    </row>
    <row r="167" spans="1:25" x14ac:dyDescent="0.25">
      <c r="A167" s="3" t="s">
        <v>85</v>
      </c>
      <c r="B167">
        <f>IFERROR(VLOOKUP(Tabela3[[#This Row],[Disciplina]],Tabela10[],2,0),"-")</f>
        <v>0</v>
      </c>
      <c r="C167" s="3" t="str">
        <f>IFERROR(VLOOKUP(Tabela3[[#This Row],[Disciplina]],Tabela10[],3,0),"-")</f>
        <v>Maria Cecilia Leonel Gomes Dos Reis</v>
      </c>
      <c r="D167" s="10" t="str">
        <f>IFERROR(VLOOKUP(Tabela3[[#This Row],[Disciplina]],Tabela9[],2,0),"-")</f>
        <v>-</v>
      </c>
      <c r="E167" s="3" t="str">
        <f>IFERROR(VLOOKUP(Tabela3[[#This Row],[Disciplina]],Tabela9[],3,0),"-")</f>
        <v>-</v>
      </c>
      <c r="F167" s="10" t="str">
        <f>IFERROR(VLOOKUP(Tabela3[[#This Row],[Disciplina]],Tabela8[],2,0),"-")</f>
        <v>-</v>
      </c>
      <c r="G167" s="3" t="str">
        <f>IFERROR(VLOOKUP(Tabela3[[#This Row],[Disciplina]],Tabela8[],3,0),"-")</f>
        <v>-</v>
      </c>
      <c r="H167">
        <f>IFERROR(VLOOKUP(Tabela3[[#This Row],[Disciplina]],q2016_3[],2,0),"_")</f>
        <v>2</v>
      </c>
      <c r="I167">
        <f>IFERROR(VLOOKUP(Tabela3[[#This Row],[Disciplina]],q2016_3[],3,0),"-")</f>
        <v>0</v>
      </c>
      <c r="J167" s="4" t="str">
        <f>IFERROR(VLOOKUP(Tabela3[[#This Row],[Disciplina]],q2016_3[],4,0),"-")</f>
        <v>Maria Cecilia Leonel Gomes dos Reis</v>
      </c>
      <c r="K167" t="str">
        <f>IFERROR(VLOOKUP(Tabela3[[#This Row],[Disciplina]],q2016_2[],2,0),"_")</f>
        <v>_</v>
      </c>
      <c r="L167" t="str">
        <f>IFERROR(VLOOKUP(Tabela3[[#This Row],[Disciplina]],q2016_2[],3,0),"-")</f>
        <v>-</v>
      </c>
      <c r="M167" s="4" t="str">
        <f>IFERROR(VLOOKUP(Tabela3[[#This Row],[Disciplina]],q2016_2[],4,0),"-")</f>
        <v>-</v>
      </c>
      <c r="N167" s="9" t="str">
        <f>IFERROR(VLOOKUP(Tabela3[[#This Row],[Disciplina]],q2016_1[],2,0),"_")</f>
        <v>_</v>
      </c>
      <c r="O167" t="str">
        <f>IFERROR(VLOOKUP(Tabela3[[#This Row],[Disciplina]],q2016_1[],3,0),"-")</f>
        <v>-</v>
      </c>
      <c r="P167" s="4" t="str">
        <f>IFERROR(VLOOKUP(Tabela3[[#This Row],[Disciplina]],q2016_1[],4,0),"-")</f>
        <v>-</v>
      </c>
      <c r="Q167">
        <f>IFERROR(VLOOKUP(Tabela3[[#This Row],[Disciplina]],q2015_3[],2,0),"_")</f>
        <v>2</v>
      </c>
      <c r="R167">
        <f>IFERROR(VLOOKUP(Tabela3[[#This Row],[Disciplina]],q2015_3[],3,0),"_")</f>
        <v>0</v>
      </c>
      <c r="S167" s="4" t="str">
        <f>IFERROR(VLOOKUP(Tabela3[[#This Row],[Disciplina]],q2015_3[],4,0),"_")</f>
        <v>Luca Jean Pitteloud</v>
      </c>
      <c r="T167" s="9" t="str">
        <f>IFERROR(VLOOKUP(Tabela3[[#This Row],[Disciplina]],q2015_2[],2,0),"_")</f>
        <v>_</v>
      </c>
      <c r="U167" t="str">
        <f>IFERROR(VLOOKUP(Tabela3[[#This Row],[Disciplina]],q2015_2[],3,0),"_")</f>
        <v>_</v>
      </c>
      <c r="V167" s="3" t="str">
        <f>IFERROR(VLOOKUP(Tabela3[[#This Row],[Disciplina]],q2015_2[],4,0),"_")</f>
        <v>_</v>
      </c>
      <c r="W167" t="str">
        <f>IFERROR(VLOOKUP(Tabela3[[#This Row],[Disciplina]],q2015_1[],2,0),"_")</f>
        <v>_</v>
      </c>
      <c r="X167" t="str">
        <f>IFERROR(VLOOKUP(Tabela3[[#This Row],[Disciplina]],q2015_1[],3,0),"_")</f>
        <v>_</v>
      </c>
      <c r="Y167" t="str">
        <f>IFERROR(VLOOKUP(Tabela3[[#This Row],[Disciplina]],q2015_1[],4,0),"_")</f>
        <v>_</v>
      </c>
    </row>
    <row r="168" spans="1:25" x14ac:dyDescent="0.25">
      <c r="A168" s="3" t="s">
        <v>316</v>
      </c>
      <c r="B168" t="str">
        <f>IFERROR(VLOOKUP(Tabela3[[#This Row],[Disciplina]],Tabela10[],2,0),"-")</f>
        <v>-</v>
      </c>
      <c r="C168" s="3" t="str">
        <f>IFERROR(VLOOKUP(Tabela3[[#This Row],[Disciplina]],Tabela10[],3,0),"-")</f>
        <v>-</v>
      </c>
      <c r="D168" s="10" t="str">
        <f>IFERROR(VLOOKUP(Tabela3[[#This Row],[Disciplina]],Tabela9[],2,0),"-")</f>
        <v>-</v>
      </c>
      <c r="E168" s="3" t="str">
        <f>IFERROR(VLOOKUP(Tabela3[[#This Row],[Disciplina]],Tabela9[],3,0),"-")</f>
        <v>-</v>
      </c>
      <c r="F168" s="10">
        <f>IFERROR(VLOOKUP(Tabela3[[#This Row],[Disciplina]],Tabela8[],2,0),"-")</f>
        <v>0</v>
      </c>
      <c r="G168" s="3" t="str">
        <f>IFERROR(VLOOKUP(Tabela3[[#This Row],[Disciplina]],Tabela8[],3,0),"-")</f>
        <v>Luca Jean Pitteloud</v>
      </c>
      <c r="H168" s="2" t="str">
        <f>IFERROR(VLOOKUP(Tabela3[[#This Row],[Disciplina]],q2016_3[],2,0),"_")</f>
        <v>_</v>
      </c>
      <c r="I168" s="2" t="str">
        <f>IFERROR(VLOOKUP(Tabela3[[#This Row],[Disciplina]],q2016_3[],3,0),"-")</f>
        <v>-</v>
      </c>
      <c r="J168" s="5" t="str">
        <f>IFERROR(VLOOKUP(Tabela3[[#This Row],[Disciplina]],q2016_3[],4,0),"-")</f>
        <v>-</v>
      </c>
      <c r="K168" s="2" t="str">
        <f>IFERROR(VLOOKUP(Tabela3[[#This Row],[Disciplina]],q2016_2[],2,0),"_")</f>
        <v>_</v>
      </c>
      <c r="L168" s="2" t="str">
        <f>IFERROR(VLOOKUP(Tabela3[[#This Row],[Disciplina]],q2016_2[],3,0),"-")</f>
        <v>-</v>
      </c>
      <c r="M168" s="5" t="str">
        <f>IFERROR(VLOOKUP(Tabela3[[#This Row],[Disciplina]],q2016_2[],4,0),"-")</f>
        <v>-</v>
      </c>
      <c r="N168" s="6">
        <f>IFERROR(VLOOKUP(Tabela3[[#This Row],[Disciplina]],q2016_1[],2,0),"_")</f>
        <v>1</v>
      </c>
      <c r="O168" s="2">
        <f>IFERROR(VLOOKUP(Tabela3[[#This Row],[Disciplina]],q2016_1[],3,0),"-")</f>
        <v>0</v>
      </c>
      <c r="P168" s="5" t="str">
        <f>IFERROR(VLOOKUP(Tabela3[[#This Row],[Disciplina]],q2016_1[],4,0),"-")</f>
        <v>Luca Jean Pitteloud</v>
      </c>
      <c r="Q168" s="2" t="str">
        <f>IFERROR(VLOOKUP(Tabela3[[#This Row],[Disciplina]],q2015_3[],2,0),"_")</f>
        <v>_</v>
      </c>
      <c r="R168" s="2" t="str">
        <f>IFERROR(VLOOKUP(Tabela3[[#This Row],[Disciplina]],q2015_3[],3,0),"_")</f>
        <v>_</v>
      </c>
      <c r="S168" s="5" t="str">
        <f>IFERROR(VLOOKUP(Tabela3[[#This Row],[Disciplina]],q2015_3[],4,0),"_")</f>
        <v>_</v>
      </c>
      <c r="T168" s="6" t="str">
        <f>IFERROR(VLOOKUP(Tabela3[[#This Row],[Disciplina]],q2015_2[],2,0),"_")</f>
        <v>_</v>
      </c>
      <c r="U168" s="2" t="str">
        <f>IFERROR(VLOOKUP(Tabela3[[#This Row],[Disciplina]],q2015_2[],3,0),"_")</f>
        <v>_</v>
      </c>
      <c r="V168" s="7" t="str">
        <f>IFERROR(VLOOKUP(Tabela3[[#This Row],[Disciplina]],q2015_2[],4,0),"_")</f>
        <v>_</v>
      </c>
      <c r="W168" s="2">
        <f>IFERROR(VLOOKUP(Tabela3[[#This Row],[Disciplina]],q2015_1[],2,0),"_")</f>
        <v>2</v>
      </c>
      <c r="X168" s="2">
        <f>IFERROR(VLOOKUP(Tabela3[[#This Row],[Disciplina]],q2015_1[],3,0),"_")</f>
        <v>0</v>
      </c>
      <c r="Y168" s="2" t="str">
        <f>IFERROR(VLOOKUP(Tabela3[[#This Row],[Disciplina]],q2015_1[],4,0),"_")</f>
        <v>MARIA CECILIA LEONEL GOMES DOS REIS</v>
      </c>
    </row>
    <row r="169" spans="1:25" x14ac:dyDescent="0.25">
      <c r="A169" s="3" t="s">
        <v>87</v>
      </c>
      <c r="B169">
        <f>IFERROR(VLOOKUP(Tabela3[[#This Row],[Disciplina]],Tabela10[],2,0),"-")</f>
        <v>0</v>
      </c>
      <c r="C169" s="3" t="str">
        <f>IFERROR(VLOOKUP(Tabela3[[#This Row],[Disciplina]],Tabela10[],3,0),"-")</f>
        <v>Luiz Fernando Barrére Martin</v>
      </c>
      <c r="D169" s="10" t="str">
        <f>IFERROR(VLOOKUP(Tabela3[[#This Row],[Disciplina]],Tabela9[],2,0),"-")</f>
        <v>-</v>
      </c>
      <c r="E169" s="3" t="str">
        <f>IFERROR(VLOOKUP(Tabela3[[#This Row],[Disciplina]],Tabela9[],3,0),"-")</f>
        <v>-</v>
      </c>
      <c r="F169" s="10" t="str">
        <f>IFERROR(VLOOKUP(Tabela3[[#This Row],[Disciplina]],Tabela8[],2,0),"-")</f>
        <v>-</v>
      </c>
      <c r="G169" s="3" t="str">
        <f>IFERROR(VLOOKUP(Tabela3[[#This Row],[Disciplina]],Tabela8[],3,0),"-")</f>
        <v>-</v>
      </c>
      <c r="H169">
        <f>IFERROR(VLOOKUP(Tabela3[[#This Row],[Disciplina]],q2016_3[],2,0),"_")</f>
        <v>2</v>
      </c>
      <c r="I169">
        <f>IFERROR(VLOOKUP(Tabela3[[#This Row],[Disciplina]],q2016_3[],3,0),"-")</f>
        <v>0</v>
      </c>
      <c r="J169" s="4" t="str">
        <f>IFERROR(VLOOKUP(Tabela3[[#This Row],[Disciplina]],q2016_3[],4,0),"-")</f>
        <v>Aléxia Cruz Bretas</v>
      </c>
      <c r="K169" t="str">
        <f>IFERROR(VLOOKUP(Tabela3[[#This Row],[Disciplina]],q2016_2[],2,0),"_")</f>
        <v>_</v>
      </c>
      <c r="L169" t="str">
        <f>IFERROR(VLOOKUP(Tabela3[[#This Row],[Disciplina]],q2016_2[],3,0),"-")</f>
        <v>-</v>
      </c>
      <c r="M169" s="4" t="str">
        <f>IFERROR(VLOOKUP(Tabela3[[#This Row],[Disciplina]],q2016_2[],4,0),"-")</f>
        <v>-</v>
      </c>
      <c r="N169" s="9" t="str">
        <f>IFERROR(VLOOKUP(Tabela3[[#This Row],[Disciplina]],q2016_1[],2,0),"_")</f>
        <v>_</v>
      </c>
      <c r="O169" t="str">
        <f>IFERROR(VLOOKUP(Tabela3[[#This Row],[Disciplina]],q2016_1[],3,0),"-")</f>
        <v>-</v>
      </c>
      <c r="P169" s="4" t="str">
        <f>IFERROR(VLOOKUP(Tabela3[[#This Row],[Disciplina]],q2016_1[],4,0),"-")</f>
        <v>-</v>
      </c>
      <c r="Q169">
        <f>IFERROR(VLOOKUP(Tabela3[[#This Row],[Disciplina]],q2015_3[],2,0),"_")</f>
        <v>2</v>
      </c>
      <c r="R169">
        <f>IFERROR(VLOOKUP(Tabela3[[#This Row],[Disciplina]],q2015_3[],3,0),"_")</f>
        <v>0</v>
      </c>
      <c r="S169" s="4" t="str">
        <f>IFERROR(VLOOKUP(Tabela3[[#This Row],[Disciplina]],q2015_3[],4,0),"_")</f>
        <v>Aléxia Cruz Bretas</v>
      </c>
      <c r="T169" s="9" t="str">
        <f>IFERROR(VLOOKUP(Tabela3[[#This Row],[Disciplina]],q2015_2[],2,0),"_")</f>
        <v>_</v>
      </c>
      <c r="U169" t="str">
        <f>IFERROR(VLOOKUP(Tabela3[[#This Row],[Disciplina]],q2015_2[],3,0),"_")</f>
        <v>_</v>
      </c>
      <c r="V169" s="3" t="str">
        <f>IFERROR(VLOOKUP(Tabela3[[#This Row],[Disciplina]],q2015_2[],4,0),"_")</f>
        <v>_</v>
      </c>
      <c r="W169" t="str">
        <f>IFERROR(VLOOKUP(Tabela3[[#This Row],[Disciplina]],q2015_1[],2,0),"_")</f>
        <v>_</v>
      </c>
      <c r="X169" t="str">
        <f>IFERROR(VLOOKUP(Tabela3[[#This Row],[Disciplina]],q2015_1[],3,0),"_")</f>
        <v>_</v>
      </c>
      <c r="Y169" t="str">
        <f>IFERROR(VLOOKUP(Tabela3[[#This Row],[Disciplina]],q2015_1[],4,0),"_")</f>
        <v>_</v>
      </c>
    </row>
    <row r="170" spans="1:25" x14ac:dyDescent="0.25">
      <c r="A170" s="3" t="s">
        <v>311</v>
      </c>
      <c r="B170" t="str">
        <f>IFERROR(VLOOKUP(Tabela3[[#This Row],[Disciplina]],Tabela10[],2,0),"-")</f>
        <v>-</v>
      </c>
      <c r="C170" s="3" t="str">
        <f>IFERROR(VLOOKUP(Tabela3[[#This Row],[Disciplina]],Tabela10[],3,0),"-")</f>
        <v>-</v>
      </c>
      <c r="D170" s="10" t="str">
        <f>IFERROR(VLOOKUP(Tabela3[[#This Row],[Disciplina]],Tabela9[],2,0),"-")</f>
        <v>-</v>
      </c>
      <c r="E170" s="3" t="str">
        <f>IFERROR(VLOOKUP(Tabela3[[#This Row],[Disciplina]],Tabela9[],3,0),"-")</f>
        <v>-</v>
      </c>
      <c r="F170" s="10">
        <f>IFERROR(VLOOKUP(Tabela3[[#This Row],[Disciplina]],Tabela8[],2,0),"-")</f>
        <v>0</v>
      </c>
      <c r="G170" s="3" t="str">
        <f>IFERROR(VLOOKUP(Tabela3[[#This Row],[Disciplina]],Tabela8[],3,0),"-")</f>
        <v>Carlos Eduardo Ribeiro</v>
      </c>
      <c r="H170" s="2" t="str">
        <f>IFERROR(VLOOKUP(Tabela3[[#This Row],[Disciplina]],q2016_3[],2,0),"_")</f>
        <v>_</v>
      </c>
      <c r="I170" s="2" t="str">
        <f>IFERROR(VLOOKUP(Tabela3[[#This Row],[Disciplina]],q2016_3[],3,0),"-")</f>
        <v>-</v>
      </c>
      <c r="J170" s="5" t="str">
        <f>IFERROR(VLOOKUP(Tabela3[[#This Row],[Disciplina]],q2016_3[],4,0),"-")</f>
        <v>-</v>
      </c>
      <c r="K170" s="2" t="str">
        <f>IFERROR(VLOOKUP(Tabela3[[#This Row],[Disciplina]],q2016_2[],2,0),"_")</f>
        <v>_</v>
      </c>
      <c r="L170" s="2" t="str">
        <f>IFERROR(VLOOKUP(Tabela3[[#This Row],[Disciplina]],q2016_2[],3,0),"-")</f>
        <v>-</v>
      </c>
      <c r="M170" s="5" t="str">
        <f>IFERROR(VLOOKUP(Tabela3[[#This Row],[Disciplina]],q2016_2[],4,0),"-")</f>
        <v>-</v>
      </c>
      <c r="N170" s="6">
        <f>IFERROR(VLOOKUP(Tabela3[[#This Row],[Disciplina]],q2016_1[],2,0),"_")</f>
        <v>2</v>
      </c>
      <c r="O170" s="2">
        <f>IFERROR(VLOOKUP(Tabela3[[#This Row],[Disciplina]],q2016_1[],3,0),"-")</f>
        <v>0</v>
      </c>
      <c r="P170" s="5" t="str">
        <f>IFERROR(VLOOKUP(Tabela3[[#This Row],[Disciplina]],q2016_1[],4,0),"-")</f>
        <v>Marinê de Souza Pereira</v>
      </c>
      <c r="Q170" s="2" t="str">
        <f>IFERROR(VLOOKUP(Tabela3[[#This Row],[Disciplina]],q2015_3[],2,0),"_")</f>
        <v>_</v>
      </c>
      <c r="R170" s="2" t="str">
        <f>IFERROR(VLOOKUP(Tabela3[[#This Row],[Disciplina]],q2015_3[],3,0),"_")</f>
        <v>_</v>
      </c>
      <c r="S170" s="5" t="str">
        <f>IFERROR(VLOOKUP(Tabela3[[#This Row],[Disciplina]],q2015_3[],4,0),"_")</f>
        <v>_</v>
      </c>
      <c r="T170" s="6" t="str">
        <f>IFERROR(VLOOKUP(Tabela3[[#This Row],[Disciplina]],q2015_2[],2,0),"_")</f>
        <v>_</v>
      </c>
      <c r="U170" s="2" t="str">
        <f>IFERROR(VLOOKUP(Tabela3[[#This Row],[Disciplina]],q2015_2[],3,0),"_")</f>
        <v>_</v>
      </c>
      <c r="V170" s="7" t="str">
        <f>IFERROR(VLOOKUP(Tabela3[[#This Row],[Disciplina]],q2015_2[],4,0),"_")</f>
        <v>_</v>
      </c>
      <c r="W170" s="2">
        <f>IFERROR(VLOOKUP(Tabela3[[#This Row],[Disciplina]],q2015_1[],2,0),"_")</f>
        <v>2</v>
      </c>
      <c r="X170" s="2">
        <f>IFERROR(VLOOKUP(Tabela3[[#This Row],[Disciplina]],q2015_1[],3,0),"_")</f>
        <v>0</v>
      </c>
      <c r="Y170" s="2" t="str">
        <f>IFERROR(VLOOKUP(Tabela3[[#This Row],[Disciplina]],q2015_1[],4,0),"_")</f>
        <v>MONIQUE HULSHOF</v>
      </c>
    </row>
    <row r="171" spans="1:25" x14ac:dyDescent="0.25">
      <c r="A171" s="3" t="s">
        <v>417</v>
      </c>
      <c r="B171" t="str">
        <f>IFERROR(VLOOKUP(Tabela3[[#This Row],[Disciplina]],Tabela10[],2,0),"-")</f>
        <v>-</v>
      </c>
      <c r="C171" s="3" t="str">
        <f>IFERROR(VLOOKUP(Tabela3[[#This Row],[Disciplina]],Tabela10[],3,0),"-")</f>
        <v>-</v>
      </c>
      <c r="D171" s="10" t="str">
        <f>IFERROR(VLOOKUP(Tabela3[[#This Row],[Disciplina]],Tabela9[],2,0),"-")</f>
        <v>-</v>
      </c>
      <c r="E171" s="3" t="str">
        <f>IFERROR(VLOOKUP(Tabela3[[#This Row],[Disciplina]],Tabela9[],3,0),"-")</f>
        <v>-</v>
      </c>
      <c r="F171" s="10">
        <f>IFERROR(VLOOKUP(Tabela3[[#This Row],[Disciplina]],Tabela8[],2,0),"-")</f>
        <v>0</v>
      </c>
      <c r="G171" s="3" t="str">
        <f>IFERROR(VLOOKUP(Tabela3[[#This Row],[Disciplina]],Tabela8[],3,0),"-")</f>
        <v>Cristiane Negreiros Abbud Ayoub</v>
      </c>
      <c r="H171" s="2" t="str">
        <f>IFERROR(VLOOKUP(Tabela3[[#This Row],[Disciplina]],q2016_3[],2,0),"_")</f>
        <v>_</v>
      </c>
      <c r="I171" s="2" t="str">
        <f>IFERROR(VLOOKUP(Tabela3[[#This Row],[Disciplina]],q2016_3[],3,0),"-")</f>
        <v>-</v>
      </c>
      <c r="J171" s="5" t="str">
        <f>IFERROR(VLOOKUP(Tabela3[[#This Row],[Disciplina]],q2016_3[],4,0),"-")</f>
        <v>-</v>
      </c>
      <c r="K171" s="2" t="str">
        <f>IFERROR(VLOOKUP(Tabela3[[#This Row],[Disciplina]],q2016_2[],2,0),"_")</f>
        <v>_</v>
      </c>
      <c r="L171" s="2" t="str">
        <f>IFERROR(VLOOKUP(Tabela3[[#This Row],[Disciplina]],q2016_2[],3,0),"-")</f>
        <v>-</v>
      </c>
      <c r="M171" s="5" t="str">
        <f>IFERROR(VLOOKUP(Tabela3[[#This Row],[Disciplina]],q2016_2[],4,0),"-")</f>
        <v>-</v>
      </c>
      <c r="N171" s="9" t="str">
        <f>IFERROR(VLOOKUP(Tabela3[[#This Row],[Disciplina]],q2016_1[],2,0),"_")</f>
        <v>_</v>
      </c>
      <c r="O171" t="str">
        <f>IFERROR(VLOOKUP(Tabela3[[#This Row],[Disciplina]],q2016_1[],3,0),"-")</f>
        <v>-</v>
      </c>
      <c r="P171" s="5" t="str">
        <f>IFERROR(VLOOKUP(Tabela3[[#This Row],[Disciplina]],q2016_1[],4,0),"-")</f>
        <v>-</v>
      </c>
      <c r="Q171">
        <f>IFERROR(VLOOKUP(Tabela3[[#This Row],[Disciplina]],q2015_3[],2,0),"_")</f>
        <v>1</v>
      </c>
      <c r="R171">
        <f>IFERROR(VLOOKUP(Tabela3[[#This Row],[Disciplina]],q2015_3[],3,0),"_")</f>
        <v>0</v>
      </c>
      <c r="S171" s="4" t="str">
        <f>IFERROR(VLOOKUP(Tabela3[[#This Row],[Disciplina]],q2015_3[],4,0),"_")</f>
        <v>Matteo Raschietti</v>
      </c>
      <c r="T171" s="9" t="str">
        <f>IFERROR(VLOOKUP(Tabela3[[#This Row],[Disciplina]],q2015_2[],2,0),"_")</f>
        <v>_</v>
      </c>
      <c r="U171" t="str">
        <f>IFERROR(VLOOKUP(Tabela3[[#This Row],[Disciplina]],q2015_2[],3,0),"_")</f>
        <v>_</v>
      </c>
      <c r="V171" s="3" t="str">
        <f>IFERROR(VLOOKUP(Tabela3[[#This Row],[Disciplina]],q2015_2[],4,0),"_")</f>
        <v>_</v>
      </c>
      <c r="W171" t="str">
        <f>IFERROR(VLOOKUP(Tabela3[[#This Row],[Disciplina]],q2015_1[],2,0),"_")</f>
        <v>_</v>
      </c>
      <c r="X171" t="str">
        <f>IFERROR(VLOOKUP(Tabela3[[#This Row],[Disciplina]],q2015_1[],3,0),"_")</f>
        <v>_</v>
      </c>
      <c r="Y171" t="str">
        <f>IFERROR(VLOOKUP(Tabela3[[#This Row],[Disciplina]],q2015_1[],4,0),"_")</f>
        <v>_</v>
      </c>
    </row>
    <row r="172" spans="1:25" x14ac:dyDescent="0.25">
      <c r="A172" s="3" t="s">
        <v>312</v>
      </c>
      <c r="B172" t="str">
        <f>IFERROR(VLOOKUP(Tabela3[[#This Row],[Disciplina]],Tabela10[],2,0),"-")</f>
        <v>-</v>
      </c>
      <c r="C172" s="3" t="str">
        <f>IFERROR(VLOOKUP(Tabela3[[#This Row],[Disciplina]],Tabela10[],3,0),"-")</f>
        <v>-</v>
      </c>
      <c r="D172" s="10" t="str">
        <f>IFERROR(VLOOKUP(Tabela3[[#This Row],[Disciplina]],Tabela9[],2,0),"-")</f>
        <v>-</v>
      </c>
      <c r="E172" s="3" t="str">
        <f>IFERROR(VLOOKUP(Tabela3[[#This Row],[Disciplina]],Tabela9[],3,0),"-")</f>
        <v>-</v>
      </c>
      <c r="F172" s="10">
        <f>IFERROR(VLOOKUP(Tabela3[[#This Row],[Disciplina]],Tabela8[],2,0),"-")</f>
        <v>0</v>
      </c>
      <c r="G172" s="3" t="str">
        <f>IFERROR(VLOOKUP(Tabela3[[#This Row],[Disciplina]],Tabela8[],3,0),"-")</f>
        <v>Matteo Raschietti</v>
      </c>
      <c r="H172" s="2" t="str">
        <f>IFERROR(VLOOKUP(Tabela3[[#This Row],[Disciplina]],q2016_3[],2,0),"_")</f>
        <v>_</v>
      </c>
      <c r="I172" s="2" t="str">
        <f>IFERROR(VLOOKUP(Tabela3[[#This Row],[Disciplina]],q2016_3[],3,0),"-")</f>
        <v>-</v>
      </c>
      <c r="J172" s="5" t="str">
        <f>IFERROR(VLOOKUP(Tabela3[[#This Row],[Disciplina]],q2016_3[],4,0),"-")</f>
        <v>-</v>
      </c>
      <c r="K172" s="2" t="str">
        <f>IFERROR(VLOOKUP(Tabela3[[#This Row],[Disciplina]],q2016_2[],2,0),"_")</f>
        <v>_</v>
      </c>
      <c r="L172" s="2" t="str">
        <f>IFERROR(VLOOKUP(Tabela3[[#This Row],[Disciplina]],q2016_2[],3,0),"-")</f>
        <v>-</v>
      </c>
      <c r="M172" s="5" t="str">
        <f>IFERROR(VLOOKUP(Tabela3[[#This Row],[Disciplina]],q2016_2[],4,0),"-")</f>
        <v>-</v>
      </c>
      <c r="N172" s="6">
        <f>IFERROR(VLOOKUP(Tabela3[[#This Row],[Disciplina]],q2016_1[],2,0),"_")</f>
        <v>1</v>
      </c>
      <c r="O172" s="2">
        <f>IFERROR(VLOOKUP(Tabela3[[#This Row],[Disciplina]],q2016_1[],3,0),"-")</f>
        <v>0</v>
      </c>
      <c r="P172" s="5" t="str">
        <f>IFERROR(VLOOKUP(Tabela3[[#This Row],[Disciplina]],q2016_1[],4,0),"-")</f>
        <v>Cristiane  Negreiro Abbud Ayoub</v>
      </c>
      <c r="Q172" s="2" t="str">
        <f>IFERROR(VLOOKUP(Tabela3[[#This Row],[Disciplina]],q2015_3[],2,0),"_")</f>
        <v>_</v>
      </c>
      <c r="R172" s="2" t="str">
        <f>IFERROR(VLOOKUP(Tabela3[[#This Row],[Disciplina]],q2015_3[],3,0),"_")</f>
        <v>_</v>
      </c>
      <c r="S172" s="5" t="str">
        <f>IFERROR(VLOOKUP(Tabela3[[#This Row],[Disciplina]],q2015_3[],4,0),"_")</f>
        <v>_</v>
      </c>
      <c r="T172" s="6">
        <f>IFERROR(VLOOKUP(Tabela3[[#This Row],[Disciplina]],q2015_2[],2,0),"_")</f>
        <v>0</v>
      </c>
      <c r="U172" s="2">
        <f>IFERROR(VLOOKUP(Tabela3[[#This Row],[Disciplina]],q2015_2[],3,0),"_")</f>
        <v>0</v>
      </c>
      <c r="V172" s="7" t="str">
        <f>IFERROR(VLOOKUP(Tabela3[[#This Row],[Disciplina]],q2015_2[],4,0),"_")</f>
        <v>Luca Jean Pitteloud</v>
      </c>
      <c r="W172" s="2" t="str">
        <f>IFERROR(VLOOKUP(Tabela3[[#This Row],[Disciplina]],q2015_1[],2,0),"_")</f>
        <v>_</v>
      </c>
      <c r="X172" s="2" t="str">
        <f>IFERROR(VLOOKUP(Tabela3[[#This Row],[Disciplina]],q2015_1[],3,0),"_")</f>
        <v>_</v>
      </c>
      <c r="Y172" s="2" t="str">
        <f>IFERROR(VLOOKUP(Tabela3[[#This Row],[Disciplina]],q2015_1[],4,0),"_")</f>
        <v>_</v>
      </c>
    </row>
    <row r="173" spans="1:25" x14ac:dyDescent="0.25">
      <c r="A173" s="3" t="s">
        <v>89</v>
      </c>
      <c r="B173" t="str">
        <f>IFERROR(VLOOKUP(Tabela3[[#This Row],[Disciplina]],Tabela10[],2,0),"-")</f>
        <v>-</v>
      </c>
      <c r="C173" s="3" t="str">
        <f>IFERROR(VLOOKUP(Tabela3[[#This Row],[Disciplina]],Tabela10[],3,0),"-")</f>
        <v>-</v>
      </c>
      <c r="D173" s="10" t="str">
        <f>IFERROR(VLOOKUP(Tabela3[[#This Row],[Disciplina]],Tabela9[],2,0),"-")</f>
        <v>-</v>
      </c>
      <c r="E173" s="3" t="str">
        <f>IFERROR(VLOOKUP(Tabela3[[#This Row],[Disciplina]],Tabela9[],3,0),"-")</f>
        <v>-</v>
      </c>
      <c r="F173" s="10" t="str">
        <f>IFERROR(VLOOKUP(Tabela3[[#This Row],[Disciplina]],Tabela8[],2,0),"-")</f>
        <v>-</v>
      </c>
      <c r="G173" s="3" t="str">
        <f>IFERROR(VLOOKUP(Tabela3[[#This Row],[Disciplina]],Tabela8[],3,0),"-")</f>
        <v>-</v>
      </c>
      <c r="H173">
        <f>IFERROR(VLOOKUP(Tabela3[[#This Row],[Disciplina]],q2016_3[],2,0),"_")</f>
        <v>1</v>
      </c>
      <c r="I173">
        <f>IFERROR(VLOOKUP(Tabela3[[#This Row],[Disciplina]],q2016_3[],3,0),"-")</f>
        <v>0</v>
      </c>
      <c r="J173" s="4" t="str">
        <f>IFERROR(VLOOKUP(Tabela3[[#This Row],[Disciplina]],q2016_3[],4,0),"-")</f>
        <v>Flamarion Caldeira Ramos</v>
      </c>
      <c r="K173" t="str">
        <f>IFERROR(VLOOKUP(Tabela3[[#This Row],[Disciplina]],q2016_2[],2,0),"_")</f>
        <v>_</v>
      </c>
      <c r="L173" t="str">
        <f>IFERROR(VLOOKUP(Tabela3[[#This Row],[Disciplina]],q2016_2[],3,0),"-")</f>
        <v>-</v>
      </c>
      <c r="M173" s="4" t="str">
        <f>IFERROR(VLOOKUP(Tabela3[[#This Row],[Disciplina]],q2016_2[],4,0),"-")</f>
        <v>-</v>
      </c>
      <c r="N173" s="9" t="str">
        <f>IFERROR(VLOOKUP(Tabela3[[#This Row],[Disciplina]],q2016_1[],2,0),"_")</f>
        <v>_</v>
      </c>
      <c r="O173" t="str">
        <f>IFERROR(VLOOKUP(Tabela3[[#This Row],[Disciplina]],q2016_1[],3,0),"-")</f>
        <v>-</v>
      </c>
      <c r="P173" s="4" t="str">
        <f>IFERROR(VLOOKUP(Tabela3[[#This Row],[Disciplina]],q2016_1[],4,0),"-")</f>
        <v>-</v>
      </c>
      <c r="Q173" t="str">
        <f>IFERROR(VLOOKUP(Tabela3[[#This Row],[Disciplina]],q2015_3[],2,0),"_")</f>
        <v>_</v>
      </c>
      <c r="R173" t="str">
        <f>IFERROR(VLOOKUP(Tabela3[[#This Row],[Disciplina]],q2015_3[],3,0),"_")</f>
        <v>_</v>
      </c>
      <c r="S173" s="4" t="str">
        <f>IFERROR(VLOOKUP(Tabela3[[#This Row],[Disciplina]],q2015_3[],4,0),"_")</f>
        <v>_</v>
      </c>
      <c r="T173" s="9" t="str">
        <f>IFERROR(VLOOKUP(Tabela3[[#This Row],[Disciplina]],q2015_2[],2,0),"_")</f>
        <v>_</v>
      </c>
      <c r="U173" t="str">
        <f>IFERROR(VLOOKUP(Tabela3[[#This Row],[Disciplina]],q2015_2[],3,0),"_")</f>
        <v>_</v>
      </c>
      <c r="V173" s="3" t="str">
        <f>IFERROR(VLOOKUP(Tabela3[[#This Row],[Disciplina]],q2015_2[],4,0),"_")</f>
        <v>_</v>
      </c>
      <c r="W173" t="str">
        <f>IFERROR(VLOOKUP(Tabela3[[#This Row],[Disciplina]],q2015_1[],2,0),"_")</f>
        <v>_</v>
      </c>
      <c r="X173" t="str">
        <f>IFERROR(VLOOKUP(Tabela3[[#This Row],[Disciplina]],q2015_1[],3,0),"_")</f>
        <v>_</v>
      </c>
      <c r="Y173" t="str">
        <f>IFERROR(VLOOKUP(Tabela3[[#This Row],[Disciplina]],q2015_1[],4,0),"_")</f>
        <v>_</v>
      </c>
    </row>
    <row r="174" spans="1:25" x14ac:dyDescent="0.25">
      <c r="A174" s="3" t="s">
        <v>237</v>
      </c>
      <c r="B174" t="str">
        <f>IFERROR(VLOOKUP(Tabela3[[#This Row],[Disciplina]],Tabela10[],2,0),"-")</f>
        <v>-</v>
      </c>
      <c r="C174" s="3" t="str">
        <f>IFERROR(VLOOKUP(Tabela3[[#This Row],[Disciplina]],Tabela10[],3,0),"-")</f>
        <v>-</v>
      </c>
      <c r="D174" s="10">
        <f>IFERROR(VLOOKUP(Tabela3[[#This Row],[Disciplina]],Tabela9[],2,0),"-")</f>
        <v>0</v>
      </c>
      <c r="E174" s="3" t="str">
        <f>IFERROR(VLOOKUP(Tabela3[[#This Row],[Disciplina]],Tabela9[],3,0),"-")</f>
        <v>LUIZ FERNANDO BARRERE MARTIN</v>
      </c>
      <c r="F174" s="10" t="str">
        <f>IFERROR(VLOOKUP(Tabela3[[#This Row],[Disciplina]],Tabela8[],2,0),"-")</f>
        <v>-</v>
      </c>
      <c r="G174" s="3" t="str">
        <f>IFERROR(VLOOKUP(Tabela3[[#This Row],[Disciplina]],Tabela8[],3,0),"-")</f>
        <v>-</v>
      </c>
      <c r="H174" s="2" t="str">
        <f>IFERROR(VLOOKUP(Tabela3[[#This Row],[Disciplina]],q2016_3[],2,0),"_")</f>
        <v>_</v>
      </c>
      <c r="I174" s="2" t="str">
        <f>IFERROR(VLOOKUP(Tabela3[[#This Row],[Disciplina]],q2016_3[],3,0),"-")</f>
        <v>-</v>
      </c>
      <c r="J174" s="5" t="str">
        <f>IFERROR(VLOOKUP(Tabela3[[#This Row],[Disciplina]],q2016_3[],4,0),"-")</f>
        <v>-</v>
      </c>
      <c r="K174" s="2">
        <f>IFERROR(VLOOKUP(Tabela3[[#This Row],[Disciplina]],q2016_2[],2,0),"_")</f>
        <v>2</v>
      </c>
      <c r="L174" s="2">
        <f>IFERROR(VLOOKUP(Tabela3[[#This Row],[Disciplina]],q2016_2[],3,0),"-")</f>
        <v>0</v>
      </c>
      <c r="M174" s="5" t="str">
        <f>IFERROR(VLOOKUP(Tabela3[[#This Row],[Disciplina]],q2016_2[],4,0),"-")</f>
        <v>Luiz Fernando Barrére Martin</v>
      </c>
      <c r="N174" s="6" t="str">
        <f>IFERROR(VLOOKUP(Tabela3[[#This Row],[Disciplina]],q2016_1[],2,0),"_")</f>
        <v>_</v>
      </c>
      <c r="O174" s="2" t="str">
        <f>IFERROR(VLOOKUP(Tabela3[[#This Row],[Disciplina]],q2016_1[],3,0),"-")</f>
        <v>-</v>
      </c>
      <c r="P174" s="5" t="str">
        <f>IFERROR(VLOOKUP(Tabela3[[#This Row],[Disciplina]],q2016_1[],4,0),"-")</f>
        <v>-</v>
      </c>
      <c r="Q174" s="2" t="str">
        <f>IFERROR(VLOOKUP(Tabela3[[#This Row],[Disciplina]],q2015_3[],2,0),"_")</f>
        <v>_</v>
      </c>
      <c r="R174" s="2" t="str">
        <f>IFERROR(VLOOKUP(Tabela3[[#This Row],[Disciplina]],q2015_3[],3,0),"_")</f>
        <v>_</v>
      </c>
      <c r="S174" s="5" t="str">
        <f>IFERROR(VLOOKUP(Tabela3[[#This Row],[Disciplina]],q2015_3[],4,0),"_")</f>
        <v>_</v>
      </c>
      <c r="T174" s="6">
        <f>IFERROR(VLOOKUP(Tabela3[[#This Row],[Disciplina]],q2015_2[],2,0),"_")</f>
        <v>0</v>
      </c>
      <c r="U174" s="2">
        <f>IFERROR(VLOOKUP(Tabela3[[#This Row],[Disciplina]],q2015_2[],3,0),"_")</f>
        <v>0</v>
      </c>
      <c r="V174" s="7" t="str">
        <f>IFERROR(VLOOKUP(Tabela3[[#This Row],[Disciplina]],q2015_2[],4,0),"_")</f>
        <v>Monique Hulshof</v>
      </c>
      <c r="W174" s="2" t="str">
        <f>IFERROR(VLOOKUP(Tabela3[[#This Row],[Disciplina]],q2015_1[],2,0),"_")</f>
        <v>_</v>
      </c>
      <c r="X174" s="2" t="str">
        <f>IFERROR(VLOOKUP(Tabela3[[#This Row],[Disciplina]],q2015_1[],3,0),"_")</f>
        <v>_</v>
      </c>
      <c r="Y174" s="2" t="str">
        <f>IFERROR(VLOOKUP(Tabela3[[#This Row],[Disciplina]],q2015_1[],4,0),"_")</f>
        <v>_</v>
      </c>
    </row>
    <row r="175" spans="1:25" x14ac:dyDescent="0.25">
      <c r="A175" s="3" t="s">
        <v>91</v>
      </c>
      <c r="B175">
        <f>IFERROR(VLOOKUP(Tabela3[[#This Row],[Disciplina]],Tabela10[],2,0),"-")</f>
        <v>0</v>
      </c>
      <c r="C175" s="3" t="str">
        <f>IFERROR(VLOOKUP(Tabela3[[#This Row],[Disciplina]],Tabela10[],3,0),"-")</f>
        <v>Paulo Tadeu Da Silva</v>
      </c>
      <c r="D175" s="10" t="str">
        <f>IFERROR(VLOOKUP(Tabela3[[#This Row],[Disciplina]],Tabela9[],2,0),"-")</f>
        <v>-</v>
      </c>
      <c r="E175" s="3" t="str">
        <f>IFERROR(VLOOKUP(Tabela3[[#This Row],[Disciplina]],Tabela9[],3,0),"-")</f>
        <v>-</v>
      </c>
      <c r="F175" s="10" t="str">
        <f>IFERROR(VLOOKUP(Tabela3[[#This Row],[Disciplina]],Tabela8[],2,0),"-")</f>
        <v>-</v>
      </c>
      <c r="G175" s="3" t="str">
        <f>IFERROR(VLOOKUP(Tabela3[[#This Row],[Disciplina]],Tabela8[],3,0),"-")</f>
        <v>-</v>
      </c>
      <c r="H175">
        <f>IFERROR(VLOOKUP(Tabela3[[#This Row],[Disciplina]],q2016_3[],2,0),"_")</f>
        <v>2</v>
      </c>
      <c r="I175">
        <f>IFERROR(VLOOKUP(Tabela3[[#This Row],[Disciplina]],q2016_3[],3,0),"-")</f>
        <v>0</v>
      </c>
      <c r="J175" s="4" t="str">
        <f>IFERROR(VLOOKUP(Tabela3[[#This Row],[Disciplina]],q2016_3[],4,0),"-")</f>
        <v>Luciana Zaterka</v>
      </c>
      <c r="K175" t="str">
        <f>IFERROR(VLOOKUP(Tabela3[[#This Row],[Disciplina]],q2016_2[],2,0),"_")</f>
        <v>_</v>
      </c>
      <c r="L175" t="str">
        <f>IFERROR(VLOOKUP(Tabela3[[#This Row],[Disciplina]],q2016_2[],3,0),"-")</f>
        <v>-</v>
      </c>
      <c r="M175" s="4" t="str">
        <f>IFERROR(VLOOKUP(Tabela3[[#This Row],[Disciplina]],q2016_2[],4,0),"-")</f>
        <v>-</v>
      </c>
      <c r="N175" s="9" t="str">
        <f>IFERROR(VLOOKUP(Tabela3[[#This Row],[Disciplina]],q2016_1[],2,0),"_")</f>
        <v>_</v>
      </c>
      <c r="O175" t="str">
        <f>IFERROR(VLOOKUP(Tabela3[[#This Row],[Disciplina]],q2016_1[],3,0),"-")</f>
        <v>-</v>
      </c>
      <c r="P175" s="4" t="str">
        <f>IFERROR(VLOOKUP(Tabela3[[#This Row],[Disciplina]],q2016_1[],4,0),"-")</f>
        <v>-</v>
      </c>
      <c r="Q175">
        <f>IFERROR(VLOOKUP(Tabela3[[#This Row],[Disciplina]],q2015_3[],2,0),"_")</f>
        <v>2</v>
      </c>
      <c r="R175">
        <f>IFERROR(VLOOKUP(Tabela3[[#This Row],[Disciplina]],q2015_3[],3,0),"_")</f>
        <v>0</v>
      </c>
      <c r="S175" s="4" t="str">
        <f>IFERROR(VLOOKUP(Tabela3[[#This Row],[Disciplina]],q2015_3[],4,0),"_")</f>
        <v>Paulo Tadeu da Silva</v>
      </c>
      <c r="T175" s="9" t="str">
        <f>IFERROR(VLOOKUP(Tabela3[[#This Row],[Disciplina]],q2015_2[],2,0),"_")</f>
        <v>_</v>
      </c>
      <c r="U175" t="str">
        <f>IFERROR(VLOOKUP(Tabela3[[#This Row],[Disciplina]],q2015_2[],3,0),"_")</f>
        <v>_</v>
      </c>
      <c r="V175" s="3" t="str">
        <f>IFERROR(VLOOKUP(Tabela3[[#This Row],[Disciplina]],q2015_2[],4,0),"_")</f>
        <v>_</v>
      </c>
      <c r="W175" t="str">
        <f>IFERROR(VLOOKUP(Tabela3[[#This Row],[Disciplina]],q2015_1[],2,0),"_")</f>
        <v>_</v>
      </c>
      <c r="X175" t="str">
        <f>IFERROR(VLOOKUP(Tabela3[[#This Row],[Disciplina]],q2015_1[],3,0),"_")</f>
        <v>_</v>
      </c>
      <c r="Y175" t="str">
        <f>IFERROR(VLOOKUP(Tabela3[[#This Row],[Disciplina]],q2015_1[],4,0),"_")</f>
        <v>_</v>
      </c>
    </row>
    <row r="176" spans="1:25" x14ac:dyDescent="0.25">
      <c r="A176" s="3" t="s">
        <v>239</v>
      </c>
      <c r="B176">
        <f>IFERROR(VLOOKUP(Tabela3[[#This Row],[Disciplina]],Tabela10[],2,0),"-")</f>
        <v>0</v>
      </c>
      <c r="C176" s="3" t="str">
        <f>IFERROR(VLOOKUP(Tabela3[[#This Row],[Disciplina]],Tabela10[],3,0),"-")</f>
        <v>Graciela De Souza Oliver</v>
      </c>
      <c r="D176" s="10" t="str">
        <f>IFERROR(VLOOKUP(Tabela3[[#This Row],[Disciplina]],Tabela9[],2,0),"-")</f>
        <v>-</v>
      </c>
      <c r="E176" s="3" t="str">
        <f>IFERROR(VLOOKUP(Tabela3[[#This Row],[Disciplina]],Tabela9[],3,0),"-")</f>
        <v>-</v>
      </c>
      <c r="F176" s="10" t="str">
        <f>IFERROR(VLOOKUP(Tabela3[[#This Row],[Disciplina]],Tabela8[],2,0),"-")</f>
        <v>-</v>
      </c>
      <c r="G176" s="3" t="str">
        <f>IFERROR(VLOOKUP(Tabela3[[#This Row],[Disciplina]],Tabela8[],3,0),"-")</f>
        <v>-</v>
      </c>
      <c r="H176" s="2" t="str">
        <f>IFERROR(VLOOKUP(Tabela3[[#This Row],[Disciplina]],q2016_3[],2,0),"_")</f>
        <v>_</v>
      </c>
      <c r="I176" s="2" t="str">
        <f>IFERROR(VLOOKUP(Tabela3[[#This Row],[Disciplina]],q2016_3[],3,0),"-")</f>
        <v>-</v>
      </c>
      <c r="J176" s="5" t="str">
        <f>IFERROR(VLOOKUP(Tabela3[[#This Row],[Disciplina]],q2016_3[],4,0),"-")</f>
        <v>-</v>
      </c>
      <c r="K176" s="2">
        <f>IFERROR(VLOOKUP(Tabela3[[#This Row],[Disciplina]],q2016_2[],2,0),"_")</f>
        <v>1</v>
      </c>
      <c r="L176" s="2">
        <f>IFERROR(VLOOKUP(Tabela3[[#This Row],[Disciplina]],q2016_2[],3,0),"-")</f>
        <v>0</v>
      </c>
      <c r="M176" s="5" t="str">
        <f>IFERROR(VLOOKUP(Tabela3[[#This Row],[Disciplina]],q2016_2[],4,0),"-")</f>
        <v>Graciela de Souza Oliver</v>
      </c>
      <c r="N176" s="6" t="str">
        <f>IFERROR(VLOOKUP(Tabela3[[#This Row],[Disciplina]],q2016_1[],2,0),"_")</f>
        <v>_</v>
      </c>
      <c r="O176" s="2" t="str">
        <f>IFERROR(VLOOKUP(Tabela3[[#This Row],[Disciplina]],q2016_1[],3,0),"-")</f>
        <v>-</v>
      </c>
      <c r="P176" s="5" t="str">
        <f>IFERROR(VLOOKUP(Tabela3[[#This Row],[Disciplina]],q2016_1[],4,0),"-")</f>
        <v>-</v>
      </c>
      <c r="Q176" s="2" t="str">
        <f>IFERROR(VLOOKUP(Tabela3[[#This Row],[Disciplina]],q2015_3[],2,0),"_")</f>
        <v>_</v>
      </c>
      <c r="R176" s="2" t="str">
        <f>IFERROR(VLOOKUP(Tabela3[[#This Row],[Disciplina]],q2015_3[],3,0),"_")</f>
        <v>_</v>
      </c>
      <c r="S176" s="5" t="str">
        <f>IFERROR(VLOOKUP(Tabela3[[#This Row],[Disciplina]],q2015_3[],4,0),"_")</f>
        <v>_</v>
      </c>
      <c r="T176" s="6" t="str">
        <f>IFERROR(VLOOKUP(Tabela3[[#This Row],[Disciplina]],q2015_2[],2,0),"_")</f>
        <v>_</v>
      </c>
      <c r="U176" s="2" t="str">
        <f>IFERROR(VLOOKUP(Tabela3[[#This Row],[Disciplina]],q2015_2[],3,0),"_")</f>
        <v>_</v>
      </c>
      <c r="V176" s="7" t="str">
        <f>IFERROR(VLOOKUP(Tabela3[[#This Row],[Disciplina]],q2015_2[],4,0),"_")</f>
        <v>_</v>
      </c>
      <c r="W176" s="2">
        <f>IFERROR(VLOOKUP(Tabela3[[#This Row],[Disciplina]],q2015_1[],2,0),"_")</f>
        <v>1</v>
      </c>
      <c r="X176" s="2">
        <f>IFERROR(VLOOKUP(Tabela3[[#This Row],[Disciplina]],q2015_1[],3,0),"_")</f>
        <v>0</v>
      </c>
      <c r="Y176" s="2" t="str">
        <f>IFERROR(VLOOKUP(Tabela3[[#This Row],[Disciplina]],q2015_1[],4,0),"_")</f>
        <v>GRACIELA DE SOUZA OLIVER</v>
      </c>
    </row>
    <row r="177" spans="1:25" x14ac:dyDescent="0.25">
      <c r="A177" s="3" t="s">
        <v>93</v>
      </c>
      <c r="B177">
        <f>IFERROR(VLOOKUP(Tabela3[[#This Row],[Disciplina]],Tabela10[],2,0),"-")</f>
        <v>0</v>
      </c>
      <c r="C177" s="3" t="str">
        <f>IFERROR(VLOOKUP(Tabela3[[#This Row],[Disciplina]],Tabela10[],3,0),"-")</f>
        <v>Lúcio Campos Costa</v>
      </c>
      <c r="D177" s="10" t="str">
        <f>IFERROR(VLOOKUP(Tabela3[[#This Row],[Disciplina]],Tabela9[],2,0),"-")</f>
        <v>-</v>
      </c>
      <c r="E177" s="3" t="str">
        <f>IFERROR(VLOOKUP(Tabela3[[#This Row],[Disciplina]],Tabela9[],3,0),"-")</f>
        <v>-</v>
      </c>
      <c r="F177" s="10" t="str">
        <f>IFERROR(VLOOKUP(Tabela3[[#This Row],[Disciplina]],Tabela8[],2,0),"-")</f>
        <v>-</v>
      </c>
      <c r="G177" s="3" t="str">
        <f>IFERROR(VLOOKUP(Tabela3[[#This Row],[Disciplina]],Tabela8[],3,0),"-")</f>
        <v>-</v>
      </c>
      <c r="H177">
        <f>IFERROR(VLOOKUP(Tabela3[[#This Row],[Disciplina]],q2016_3[],2,0),"_")</f>
        <v>1</v>
      </c>
      <c r="I177">
        <f>IFERROR(VLOOKUP(Tabela3[[#This Row],[Disciplina]],q2016_3[],3,0),"-")</f>
        <v>0</v>
      </c>
      <c r="J177" s="4" t="str">
        <f>IFERROR(VLOOKUP(Tabela3[[#This Row],[Disciplina]],q2016_3[],4,0),"-")</f>
        <v>Lúcio Campos Costa</v>
      </c>
      <c r="K177">
        <f>IFERROR(VLOOKUP(Tabela3[[#This Row],[Disciplina]],q2016_2[],2,0),"_")</f>
        <v>1</v>
      </c>
      <c r="L177">
        <f>IFERROR(VLOOKUP(Tabela3[[#This Row],[Disciplina]],q2016_2[],3,0),"-")</f>
        <v>0</v>
      </c>
      <c r="M177" s="4" t="str">
        <f>IFERROR(VLOOKUP(Tabela3[[#This Row],[Disciplina]],q2016_2[],4,0),"-")</f>
        <v>Breno Arsioli Moura</v>
      </c>
      <c r="N177" s="9" t="str">
        <f>IFERROR(VLOOKUP(Tabela3[[#This Row],[Disciplina]],q2016_1[],2,0),"_")</f>
        <v>_</v>
      </c>
      <c r="O177" t="str">
        <f>IFERROR(VLOOKUP(Tabela3[[#This Row],[Disciplina]],q2016_1[],3,0),"-")</f>
        <v>-</v>
      </c>
      <c r="P177" s="4" t="str">
        <f>IFERROR(VLOOKUP(Tabela3[[#This Row],[Disciplina]],q2016_1[],4,0),"-")</f>
        <v>-</v>
      </c>
      <c r="Q177" t="str">
        <f>IFERROR(VLOOKUP(Tabela3[[#This Row],[Disciplina]],q2015_3[],2,0),"_")</f>
        <v>_</v>
      </c>
      <c r="R177" t="str">
        <f>IFERROR(VLOOKUP(Tabela3[[#This Row],[Disciplina]],q2015_3[],3,0),"_")</f>
        <v>_</v>
      </c>
      <c r="S177" s="4" t="str">
        <f>IFERROR(VLOOKUP(Tabela3[[#This Row],[Disciplina]],q2015_3[],4,0),"_")</f>
        <v>_</v>
      </c>
      <c r="T177" s="9" t="str">
        <f>IFERROR(VLOOKUP(Tabela3[[#This Row],[Disciplina]],q2015_2[],2,0),"_")</f>
        <v>_</v>
      </c>
      <c r="U177" t="str">
        <f>IFERROR(VLOOKUP(Tabela3[[#This Row],[Disciplina]],q2015_2[],3,0),"_")</f>
        <v>_</v>
      </c>
      <c r="V177" s="3" t="str">
        <f>IFERROR(VLOOKUP(Tabela3[[#This Row],[Disciplina]],q2015_2[],4,0),"_")</f>
        <v>_</v>
      </c>
      <c r="W177" t="str">
        <f>IFERROR(VLOOKUP(Tabela3[[#This Row],[Disciplina]],q2015_1[],2,0),"_")</f>
        <v>_</v>
      </c>
      <c r="X177" t="str">
        <f>IFERROR(VLOOKUP(Tabela3[[#This Row],[Disciplina]],q2015_1[],3,0),"_")</f>
        <v>_</v>
      </c>
      <c r="Y177" t="str">
        <f>IFERROR(VLOOKUP(Tabela3[[#This Row],[Disciplina]],q2015_1[],4,0),"_")</f>
        <v>_</v>
      </c>
    </row>
    <row r="178" spans="1:25" x14ac:dyDescent="0.25">
      <c r="A178" s="3" t="s">
        <v>241</v>
      </c>
      <c r="B178" t="str">
        <f>IFERROR(VLOOKUP(Tabela3[[#This Row],[Disciplina]],Tabela10[],2,0),"-")</f>
        <v>-</v>
      </c>
      <c r="C178" s="3" t="str">
        <f>IFERROR(VLOOKUP(Tabela3[[#This Row],[Disciplina]],Tabela10[],3,0),"-")</f>
        <v>-</v>
      </c>
      <c r="D178" s="10">
        <f>IFERROR(VLOOKUP(Tabela3[[#This Row],[Disciplina]],Tabela9[],2,0),"-")</f>
        <v>0</v>
      </c>
      <c r="E178" s="3" t="str">
        <f>IFERROR(VLOOKUP(Tabela3[[#This Row],[Disciplina]],Tabela9[],3,0),"-")</f>
        <v>MARCIA HELENA ALVIM</v>
      </c>
      <c r="F178" s="10" t="str">
        <f>IFERROR(VLOOKUP(Tabela3[[#This Row],[Disciplina]],Tabela8[],2,0),"-")</f>
        <v>-</v>
      </c>
      <c r="G178" s="3" t="str">
        <f>IFERROR(VLOOKUP(Tabela3[[#This Row],[Disciplina]],Tabela8[],3,0),"-")</f>
        <v>-</v>
      </c>
      <c r="H178" s="2" t="str">
        <f>IFERROR(VLOOKUP(Tabela3[[#This Row],[Disciplina]],q2016_3[],2,0),"_")</f>
        <v>_</v>
      </c>
      <c r="I178" s="2" t="str">
        <f>IFERROR(VLOOKUP(Tabela3[[#This Row],[Disciplina]],q2016_3[],3,0),"-")</f>
        <v>-</v>
      </c>
      <c r="J178" s="5" t="str">
        <f>IFERROR(VLOOKUP(Tabela3[[#This Row],[Disciplina]],q2016_3[],4,0),"-")</f>
        <v>-</v>
      </c>
      <c r="K178" s="2">
        <f>IFERROR(VLOOKUP(Tabela3[[#This Row],[Disciplina]],q2016_2[],2,0),"_")</f>
        <v>2</v>
      </c>
      <c r="L178" s="2">
        <f>IFERROR(VLOOKUP(Tabela3[[#This Row],[Disciplina]],q2016_2[],3,0),"-")</f>
        <v>0</v>
      </c>
      <c r="M178" s="5" t="str">
        <f>IFERROR(VLOOKUP(Tabela3[[#This Row],[Disciplina]],q2016_2[],4,0),"-")</f>
        <v>Katya Margareth Aurani</v>
      </c>
      <c r="N178" s="6" t="str">
        <f>IFERROR(VLOOKUP(Tabela3[[#This Row],[Disciplina]],q2016_1[],2,0),"_")</f>
        <v>_</v>
      </c>
      <c r="O178" s="2" t="str">
        <f>IFERROR(VLOOKUP(Tabela3[[#This Row],[Disciplina]],q2016_1[],3,0),"-")</f>
        <v>-</v>
      </c>
      <c r="P178" s="5" t="str">
        <f>IFERROR(VLOOKUP(Tabela3[[#This Row],[Disciplina]],q2016_1[],4,0),"-")</f>
        <v>-</v>
      </c>
      <c r="Q178" s="2" t="str">
        <f>IFERROR(VLOOKUP(Tabela3[[#This Row],[Disciplina]],q2015_3[],2,0),"_")</f>
        <v>_</v>
      </c>
      <c r="R178" s="2" t="str">
        <f>IFERROR(VLOOKUP(Tabela3[[#This Row],[Disciplina]],q2015_3[],3,0),"_")</f>
        <v>_</v>
      </c>
      <c r="S178" s="5" t="str">
        <f>IFERROR(VLOOKUP(Tabela3[[#This Row],[Disciplina]],q2015_3[],4,0),"_")</f>
        <v>_</v>
      </c>
      <c r="T178" s="6">
        <f>IFERROR(VLOOKUP(Tabela3[[#This Row],[Disciplina]],q2015_2[],2,0),"_")</f>
        <v>0</v>
      </c>
      <c r="U178" s="2">
        <f>IFERROR(VLOOKUP(Tabela3[[#This Row],[Disciplina]],q2015_2[],3,0),"_")</f>
        <v>0</v>
      </c>
      <c r="V178" s="7" t="str">
        <f>IFERROR(VLOOKUP(Tabela3[[#This Row],[Disciplina]],q2015_2[],4,0),"_")</f>
        <v>Katya Margareth Aurani</v>
      </c>
      <c r="W178" s="2" t="str">
        <f>IFERROR(VLOOKUP(Tabela3[[#This Row],[Disciplina]],q2015_1[],2,0),"_")</f>
        <v>_</v>
      </c>
      <c r="X178" s="2" t="str">
        <f>IFERROR(VLOOKUP(Tabela3[[#This Row],[Disciplina]],q2015_1[],3,0),"_")</f>
        <v>_</v>
      </c>
      <c r="Y178" s="2" t="str">
        <f>IFERROR(VLOOKUP(Tabela3[[#This Row],[Disciplina]],q2015_1[],4,0),"_")</f>
        <v>_</v>
      </c>
    </row>
    <row r="179" spans="1:25" x14ac:dyDescent="0.25">
      <c r="A179" s="3" t="s">
        <v>95</v>
      </c>
      <c r="B179" t="str">
        <f>IFERROR(VLOOKUP(Tabela3[[#This Row],[Disciplina]],Tabela10[],2,0),"-")</f>
        <v>-</v>
      </c>
      <c r="C179" s="3" t="str">
        <f>IFERROR(VLOOKUP(Tabela3[[#This Row],[Disciplina]],Tabela10[],3,0),"-")</f>
        <v>-</v>
      </c>
      <c r="D179" s="10" t="str">
        <f>IFERROR(VLOOKUP(Tabela3[[#This Row],[Disciplina]],Tabela9[],2,0),"-")</f>
        <v>-</v>
      </c>
      <c r="E179" s="3" t="str">
        <f>IFERROR(VLOOKUP(Tabela3[[#This Row],[Disciplina]],Tabela9[],3,0),"-")</f>
        <v>-</v>
      </c>
      <c r="F179" s="10" t="str">
        <f>IFERROR(VLOOKUP(Tabela3[[#This Row],[Disciplina]],Tabela8[],2,0),"-")</f>
        <v>-</v>
      </c>
      <c r="G179" s="3" t="str">
        <f>IFERROR(VLOOKUP(Tabela3[[#This Row],[Disciplina]],Tabela8[],3,0),"-")</f>
        <v>-</v>
      </c>
      <c r="H179">
        <f>IFERROR(VLOOKUP(Tabela3[[#This Row],[Disciplina]],q2016_3[],2,0),"_")</f>
        <v>1</v>
      </c>
      <c r="I179">
        <f>IFERROR(VLOOKUP(Tabela3[[#This Row],[Disciplina]],q2016_3[],3,0),"-")</f>
        <v>0</v>
      </c>
      <c r="J179" s="4" t="str">
        <f>IFERROR(VLOOKUP(Tabela3[[#This Row],[Disciplina]],q2016_3[],4,0),"-")</f>
        <v>Ana Paula de Mattos Areas Dau</v>
      </c>
      <c r="K179" t="str">
        <f>IFERROR(VLOOKUP(Tabela3[[#This Row],[Disciplina]],q2016_2[],2,0),"_")</f>
        <v>_</v>
      </c>
      <c r="L179" t="str">
        <f>IFERROR(VLOOKUP(Tabela3[[#This Row],[Disciplina]],q2016_2[],3,0),"-")</f>
        <v>-</v>
      </c>
      <c r="M179" s="4" t="str">
        <f>IFERROR(VLOOKUP(Tabela3[[#This Row],[Disciplina]],q2016_2[],4,0),"-")</f>
        <v>-</v>
      </c>
      <c r="N179" s="9" t="str">
        <f>IFERROR(VLOOKUP(Tabela3[[#This Row],[Disciplina]],q2016_1[],2,0),"_")</f>
        <v>_</v>
      </c>
      <c r="O179" t="str">
        <f>IFERROR(VLOOKUP(Tabela3[[#This Row],[Disciplina]],q2016_1[],3,0),"-")</f>
        <v>-</v>
      </c>
      <c r="P179" s="4" t="str">
        <f>IFERROR(VLOOKUP(Tabela3[[#This Row],[Disciplina]],q2016_1[],4,0),"-")</f>
        <v>-</v>
      </c>
      <c r="Q179" t="str">
        <f>IFERROR(VLOOKUP(Tabela3[[#This Row],[Disciplina]],q2015_3[],2,0),"_")</f>
        <v>_</v>
      </c>
      <c r="R179" t="str">
        <f>IFERROR(VLOOKUP(Tabela3[[#This Row],[Disciplina]],q2015_3[],3,0),"_")</f>
        <v>_</v>
      </c>
      <c r="S179" s="4" t="str">
        <f>IFERROR(VLOOKUP(Tabela3[[#This Row],[Disciplina]],q2015_3[],4,0),"_")</f>
        <v>_</v>
      </c>
      <c r="T179" s="9" t="str">
        <f>IFERROR(VLOOKUP(Tabela3[[#This Row],[Disciplina]],q2015_2[],2,0),"_")</f>
        <v>_</v>
      </c>
      <c r="U179" t="str">
        <f>IFERROR(VLOOKUP(Tabela3[[#This Row],[Disciplina]],q2015_2[],3,0),"_")</f>
        <v>_</v>
      </c>
      <c r="V179" s="3" t="str">
        <f>IFERROR(VLOOKUP(Tabela3[[#This Row],[Disciplina]],q2015_2[],4,0),"_")</f>
        <v>_</v>
      </c>
      <c r="W179" t="str">
        <f>IFERROR(VLOOKUP(Tabela3[[#This Row],[Disciplina]],q2015_1[],2,0),"_")</f>
        <v>_</v>
      </c>
      <c r="X179" t="str">
        <f>IFERROR(VLOOKUP(Tabela3[[#This Row],[Disciplina]],q2015_1[],3,0),"_")</f>
        <v>_</v>
      </c>
      <c r="Y179" t="str">
        <f>IFERROR(VLOOKUP(Tabela3[[#This Row],[Disciplina]],q2015_1[],4,0),"_")</f>
        <v>_</v>
      </c>
    </row>
    <row r="180" spans="1:25" x14ac:dyDescent="0.25">
      <c r="A180" s="3" t="s">
        <v>733</v>
      </c>
      <c r="B180">
        <f>IFERROR(VLOOKUP(Tabela3[[#This Row],[Disciplina]],Tabela10[],2,0),"-")</f>
        <v>0</v>
      </c>
      <c r="C180" s="3" t="str">
        <f>IFERROR(VLOOKUP(Tabela3[[#This Row],[Disciplina]],Tabela10[],3,0),"-")</f>
        <v>Juliana Dos Santos De Souza</v>
      </c>
      <c r="D180" t="str">
        <f>IFERROR(VLOOKUP(Tabela3[[#This Row],[Disciplina]],Tabela9[],2,0),"-")</f>
        <v>-</v>
      </c>
      <c r="E180" s="7" t="str">
        <f>IFERROR(VLOOKUP(Tabela3[[#This Row],[Disciplina]],Tabela9[],3,0),"-")</f>
        <v>-</v>
      </c>
      <c r="F180" s="2" t="str">
        <f>IFERROR(VLOOKUP(Tabela3[[#This Row],[Disciplina]],Tabela8[],2,0),"-")</f>
        <v>-</v>
      </c>
      <c r="G180" s="7" t="str">
        <f>IFERROR(VLOOKUP(Tabela3[[#This Row],[Disciplina]],Tabela8[],3,0),"-")</f>
        <v>-</v>
      </c>
      <c r="H180" s="2" t="str">
        <f>IFERROR(VLOOKUP(Tabela3[[#This Row],[Disciplina]],q2016_3[],2,0),"_")</f>
        <v>_</v>
      </c>
      <c r="I180" s="2" t="str">
        <f>IFERROR(VLOOKUP(Tabela3[[#This Row],[Disciplina]],q2016_3[],3,0),"-")</f>
        <v>-</v>
      </c>
      <c r="J180" s="5" t="str">
        <f>IFERROR(VLOOKUP(Tabela3[[#This Row],[Disciplina]],q2016_3[],4,0),"-")</f>
        <v>-</v>
      </c>
      <c r="K180" s="2" t="str">
        <f>IFERROR(VLOOKUP(Tabela3[[#This Row],[Disciplina]],q2016_2[],2,0),"_")</f>
        <v>_</v>
      </c>
      <c r="L180" s="2" t="str">
        <f>IFERROR(VLOOKUP(Tabela3[[#This Row],[Disciplina]],q2016_2[],3,0),"-")</f>
        <v>-</v>
      </c>
      <c r="M180" s="5" t="str">
        <f>IFERROR(VLOOKUP(Tabela3[[#This Row],[Disciplina]],q2016_2[],4,0),"-")</f>
        <v>-</v>
      </c>
      <c r="N180" s="6" t="str">
        <f>IFERROR(VLOOKUP(Tabela3[[#This Row],[Disciplina]],q2016_1[],2,0),"_")</f>
        <v>_</v>
      </c>
      <c r="O180" s="2" t="str">
        <f>IFERROR(VLOOKUP(Tabela3[[#This Row],[Disciplina]],q2016_1[],3,0),"-")</f>
        <v>-</v>
      </c>
      <c r="P180" s="5" t="str">
        <f>IFERROR(VLOOKUP(Tabela3[[#This Row],[Disciplina]],q2016_1[],4,0),"-")</f>
        <v>-</v>
      </c>
      <c r="Q180" s="2" t="str">
        <f>IFERROR(VLOOKUP(Tabela3[[#This Row],[Disciplina]],q2015_3[],2,0),"_")</f>
        <v>_</v>
      </c>
      <c r="R180" s="2" t="str">
        <f>IFERROR(VLOOKUP(Tabela3[[#This Row],[Disciplina]],q2015_3[],3,0),"_")</f>
        <v>_</v>
      </c>
      <c r="S180" s="5" t="str">
        <f>IFERROR(VLOOKUP(Tabela3[[#This Row],[Disciplina]],q2015_3[],4,0),"_")</f>
        <v>_</v>
      </c>
      <c r="T180" s="6" t="str">
        <f>IFERROR(VLOOKUP(Tabela3[[#This Row],[Disciplina]],q2015_2[],2,0),"_")</f>
        <v>_</v>
      </c>
      <c r="U180" s="2" t="str">
        <f>IFERROR(VLOOKUP(Tabela3[[#This Row],[Disciplina]],q2015_2[],3,0),"_")</f>
        <v>_</v>
      </c>
      <c r="V180" s="7" t="str">
        <f>IFERROR(VLOOKUP(Tabela3[[#This Row],[Disciplina]],q2015_2[],4,0),"_")</f>
        <v>_</v>
      </c>
      <c r="W180" s="2" t="str">
        <f>IFERROR(VLOOKUP(Tabela3[[#This Row],[Disciplina]],q2015_1[],2,0),"_")</f>
        <v>_</v>
      </c>
      <c r="X180" s="2" t="str">
        <f>IFERROR(VLOOKUP(Tabela3[[#This Row],[Disciplina]],q2015_1[],3,0),"_")</f>
        <v>_</v>
      </c>
      <c r="Y180" s="2" t="str">
        <f>IFERROR(VLOOKUP(Tabela3[[#This Row],[Disciplina]],q2015_1[],4,0),"_")</f>
        <v>_</v>
      </c>
    </row>
    <row r="181" spans="1:25" x14ac:dyDescent="0.25">
      <c r="A181" s="3" t="s">
        <v>602</v>
      </c>
      <c r="B181" t="str">
        <f>IFERROR(VLOOKUP(Tabela3[[#This Row],[Disciplina]],Tabela10[],2,0),"-")</f>
        <v>-</v>
      </c>
      <c r="C181" s="3" t="str">
        <f>IFERROR(VLOOKUP(Tabela3[[#This Row],[Disciplina]],Tabela10[],3,0),"-")</f>
        <v>-</v>
      </c>
      <c r="D181" t="str">
        <f>IFERROR(VLOOKUP(Tabela3[[#This Row],[Disciplina]],Tabela9[],2,0),"-")</f>
        <v>-</v>
      </c>
      <c r="E181" s="7" t="str">
        <f>IFERROR(VLOOKUP(Tabela3[[#This Row],[Disciplina]],Tabela9[],3,0),"-")</f>
        <v>-</v>
      </c>
      <c r="F181" s="2">
        <f>IFERROR(VLOOKUP(Tabela3[[#This Row],[Disciplina]],Tabela8[],2,0),"-")</f>
        <v>0</v>
      </c>
      <c r="G181" s="7" t="str">
        <f>IFERROR(VLOOKUP(Tabela3[[#This Row],[Disciplina]],Tabela8[],3,0),"-")</f>
        <v>Adriana Pugliese Netto Lamas</v>
      </c>
      <c r="H181" s="2" t="str">
        <f>IFERROR(VLOOKUP(Tabela3[[#This Row],[Disciplina]],q2016_3[],2,0),"_")</f>
        <v>_</v>
      </c>
      <c r="I181" s="2" t="str">
        <f>IFERROR(VLOOKUP(Tabela3[[#This Row],[Disciplina]],q2016_3[],3,0),"-")</f>
        <v>-</v>
      </c>
      <c r="J181" s="5" t="str">
        <f>IFERROR(VLOOKUP(Tabela3[[#This Row],[Disciplina]],q2016_3[],4,0),"-")</f>
        <v>-</v>
      </c>
      <c r="K181" s="2" t="str">
        <f>IFERROR(VLOOKUP(Tabela3[[#This Row],[Disciplina]],q2016_2[],2,0),"_")</f>
        <v>_</v>
      </c>
      <c r="L181" s="2" t="str">
        <f>IFERROR(VLOOKUP(Tabela3[[#This Row],[Disciplina]],q2016_2[],3,0),"-")</f>
        <v>-</v>
      </c>
      <c r="M181" s="5" t="str">
        <f>IFERROR(VLOOKUP(Tabela3[[#This Row],[Disciplina]],q2016_2[],4,0),"-")</f>
        <v>-</v>
      </c>
      <c r="N181" s="6" t="str">
        <f>IFERROR(VLOOKUP(Tabela3[[#This Row],[Disciplina]],q2016_1[],2,0),"_")</f>
        <v>_</v>
      </c>
      <c r="O181" s="2" t="str">
        <f>IFERROR(VLOOKUP(Tabela3[[#This Row],[Disciplina]],q2016_1[],3,0),"-")</f>
        <v>-</v>
      </c>
      <c r="P181" s="5" t="str">
        <f>IFERROR(VLOOKUP(Tabela3[[#This Row],[Disciplina]],q2016_1[],4,0),"-")</f>
        <v>-</v>
      </c>
      <c r="Q181" s="2" t="str">
        <f>IFERROR(VLOOKUP(Tabela3[[#This Row],[Disciplina]],q2015_3[],2,0),"_")</f>
        <v>_</v>
      </c>
      <c r="R181" s="2" t="str">
        <f>IFERROR(VLOOKUP(Tabela3[[#This Row],[Disciplina]],q2015_3[],3,0),"_")</f>
        <v>_</v>
      </c>
      <c r="S181" s="5" t="str">
        <f>IFERROR(VLOOKUP(Tabela3[[#This Row],[Disciplina]],q2015_3[],4,0),"_")</f>
        <v>_</v>
      </c>
      <c r="T181" s="6" t="str">
        <f>IFERROR(VLOOKUP(Tabela3[[#This Row],[Disciplina]],q2015_2[],2,0),"_")</f>
        <v>_</v>
      </c>
      <c r="U181" s="2" t="str">
        <f>IFERROR(VLOOKUP(Tabela3[[#This Row],[Disciplina]],q2015_2[],3,0),"_")</f>
        <v>_</v>
      </c>
      <c r="V181" s="7" t="str">
        <f>IFERROR(VLOOKUP(Tabela3[[#This Row],[Disciplina]],q2015_2[],4,0),"_")</f>
        <v>_</v>
      </c>
      <c r="W181" s="2" t="str">
        <f>IFERROR(VLOOKUP(Tabela3[[#This Row],[Disciplina]],q2015_1[],2,0),"_")</f>
        <v>_</v>
      </c>
      <c r="X181" s="2" t="str">
        <f>IFERROR(VLOOKUP(Tabela3[[#This Row],[Disciplina]],q2015_1[],3,0),"_")</f>
        <v>_</v>
      </c>
      <c r="Y181" s="2" t="str">
        <f>IFERROR(VLOOKUP(Tabela3[[#This Row],[Disciplina]],q2015_1[],4,0),"_")</f>
        <v>_</v>
      </c>
    </row>
    <row r="182" spans="1:25" x14ac:dyDescent="0.25">
      <c r="A182" s="3" t="s">
        <v>242</v>
      </c>
      <c r="B182" t="str">
        <f>IFERROR(VLOOKUP(Tabela3[[#This Row],[Disciplina]],Tabela10[],2,0),"-")</f>
        <v>-</v>
      </c>
      <c r="C182" s="3" t="str">
        <f>IFERROR(VLOOKUP(Tabela3[[#This Row],[Disciplina]],Tabela10[],3,0),"-")</f>
        <v>-</v>
      </c>
      <c r="D182" s="10">
        <f>IFERROR(VLOOKUP(Tabela3[[#This Row],[Disciplina]],Tabela9[],2,0),"-")</f>
        <v>1</v>
      </c>
      <c r="E182" s="3" t="str">
        <f>IFERROR(VLOOKUP(Tabela3[[#This Row],[Disciplina]],Tabela9[],3,0),"-")</f>
        <v>LUANA SUCUPIRA PEDROZA</v>
      </c>
      <c r="F182" s="10">
        <f>IFERROR(VLOOKUP(Tabela3[[#This Row],[Disciplina]],Tabela8[],2,0),"-")</f>
        <v>2</v>
      </c>
      <c r="G182" s="3" t="str">
        <f>IFERROR(VLOOKUP(Tabela3[[#This Row],[Disciplina]],Tabela8[],3,0),"-")</f>
        <v>Adriano Benvenho</v>
      </c>
      <c r="H182" s="2" t="str">
        <f>IFERROR(VLOOKUP(Tabela3[[#This Row],[Disciplina]],q2016_3[],2,0),"_")</f>
        <v>_</v>
      </c>
      <c r="I182" s="2" t="str">
        <f>IFERROR(VLOOKUP(Tabela3[[#This Row],[Disciplina]],q2016_3[],3,0),"-")</f>
        <v>-</v>
      </c>
      <c r="J182" s="5" t="str">
        <f>IFERROR(VLOOKUP(Tabela3[[#This Row],[Disciplina]],q2016_3[],4,0),"-")</f>
        <v>-</v>
      </c>
      <c r="K182" s="2">
        <f>IFERROR(VLOOKUP(Tabela3[[#This Row],[Disciplina]],q2016_2[],2,0),"_")</f>
        <v>5</v>
      </c>
      <c r="L182" s="2">
        <f>IFERROR(VLOOKUP(Tabela3[[#This Row],[Disciplina]],q2016_2[],3,0),"-")</f>
        <v>1</v>
      </c>
      <c r="M182" s="5" t="str">
        <f>IFERROR(VLOOKUP(Tabela3[[#This Row],[Disciplina]],q2016_2[],4,0),"-")</f>
        <v>Alexsandre Figueiredo Lago</v>
      </c>
      <c r="N182" s="6">
        <f>IFERROR(VLOOKUP(Tabela3[[#This Row],[Disciplina]],q2016_1[],2,0),"_")</f>
        <v>1</v>
      </c>
      <c r="O182" s="2">
        <f>IFERROR(VLOOKUP(Tabela3[[#This Row],[Disciplina]],q2016_1[],3,0),"-")</f>
        <v>2</v>
      </c>
      <c r="P182" s="5" t="str">
        <f>IFERROR(VLOOKUP(Tabela3[[#This Row],[Disciplina]],q2016_1[],4,0),"-")</f>
        <v>Adriano Reinaldo Viçoto Benvenho</v>
      </c>
      <c r="Q182" s="2" t="str">
        <f>IFERROR(VLOOKUP(Tabela3[[#This Row],[Disciplina]],q2015_3[],2,0),"_")</f>
        <v>_</v>
      </c>
      <c r="R182" s="2" t="str">
        <f>IFERROR(VLOOKUP(Tabela3[[#This Row],[Disciplina]],q2015_3[],3,0),"_")</f>
        <v>_</v>
      </c>
      <c r="S182" s="5" t="str">
        <f>IFERROR(VLOOKUP(Tabela3[[#This Row],[Disciplina]],q2015_3[],4,0),"_")</f>
        <v>_</v>
      </c>
      <c r="T182" s="6">
        <f>IFERROR(VLOOKUP(Tabela3[[#This Row],[Disciplina]],q2015_2[],2,0),"_")</f>
        <v>0</v>
      </c>
      <c r="U182" s="2">
        <f>IFERROR(VLOOKUP(Tabela3[[#This Row],[Disciplina]],q2015_2[],3,0),"_")</f>
        <v>1</v>
      </c>
      <c r="V182" s="7" t="str">
        <f>IFERROR(VLOOKUP(Tabela3[[#This Row],[Disciplina]],q2015_2[],4,0),"_")</f>
        <v>Marcos de Abreu Avila</v>
      </c>
      <c r="W182" s="2">
        <f>IFERROR(VLOOKUP(Tabela3[[#This Row],[Disciplina]],q2015_1[],2,0),"_")</f>
        <v>10</v>
      </c>
      <c r="X182" s="2">
        <f>IFERROR(VLOOKUP(Tabela3[[#This Row],[Disciplina]],q2015_1[],3,0),"_")</f>
        <v>2</v>
      </c>
      <c r="Y182" s="2" t="str">
        <f>IFERROR(VLOOKUP(Tabela3[[#This Row],[Disciplina]],q2015_1[],4,0),"_")</f>
        <v>ADRIANO REINALDO VIÇOTO BENVENHO</v>
      </c>
    </row>
    <row r="183" spans="1:25" x14ac:dyDescent="0.25">
      <c r="A183" s="3" t="s">
        <v>735</v>
      </c>
      <c r="B183">
        <f>IFERROR(VLOOKUP(Tabela3[[#This Row],[Disciplina]],Tabela10[],2,0),"-")</f>
        <v>0</v>
      </c>
      <c r="C183" s="3" t="str">
        <f>IFERROR(VLOOKUP(Tabela3[[#This Row],[Disciplina]],Tabela10[],3,0),"-")</f>
        <v>Carlos Alberto Da Silva</v>
      </c>
      <c r="D183" t="str">
        <f>IFERROR(VLOOKUP(Tabela3[[#This Row],[Disciplina]],Tabela9[],2,0),"-")</f>
        <v>-</v>
      </c>
      <c r="E183" s="7" t="str">
        <f>IFERROR(VLOOKUP(Tabela3[[#This Row],[Disciplina]],Tabela9[],3,0),"-")</f>
        <v>-</v>
      </c>
      <c r="F183" s="2" t="str">
        <f>IFERROR(VLOOKUP(Tabela3[[#This Row],[Disciplina]],Tabela8[],2,0),"-")</f>
        <v>-</v>
      </c>
      <c r="G183" s="7" t="str">
        <f>IFERROR(VLOOKUP(Tabela3[[#This Row],[Disciplina]],Tabela8[],3,0),"-")</f>
        <v>-</v>
      </c>
      <c r="H183" s="2" t="str">
        <f>IFERROR(VLOOKUP(Tabela3[[#This Row],[Disciplina]],q2016_3[],2,0),"_")</f>
        <v>_</v>
      </c>
      <c r="I183" s="2" t="str">
        <f>IFERROR(VLOOKUP(Tabela3[[#This Row],[Disciplina]],q2016_3[],3,0),"-")</f>
        <v>-</v>
      </c>
      <c r="J183" s="5" t="str">
        <f>IFERROR(VLOOKUP(Tabela3[[#This Row],[Disciplina]],q2016_3[],4,0),"-")</f>
        <v>-</v>
      </c>
      <c r="K183" s="2" t="str">
        <f>IFERROR(VLOOKUP(Tabela3[[#This Row],[Disciplina]],q2016_2[],2,0),"_")</f>
        <v>_</v>
      </c>
      <c r="L183" s="2" t="str">
        <f>IFERROR(VLOOKUP(Tabela3[[#This Row],[Disciplina]],q2016_2[],3,0),"-")</f>
        <v>-</v>
      </c>
      <c r="M183" s="5" t="str">
        <f>IFERROR(VLOOKUP(Tabela3[[#This Row],[Disciplina]],q2016_2[],4,0),"-")</f>
        <v>-</v>
      </c>
      <c r="N183" s="6" t="str">
        <f>IFERROR(VLOOKUP(Tabela3[[#This Row],[Disciplina]],q2016_1[],2,0),"_")</f>
        <v>_</v>
      </c>
      <c r="O183" s="2" t="str">
        <f>IFERROR(VLOOKUP(Tabela3[[#This Row],[Disciplina]],q2016_1[],3,0),"-")</f>
        <v>-</v>
      </c>
      <c r="P183" s="5" t="str">
        <f>IFERROR(VLOOKUP(Tabela3[[#This Row],[Disciplina]],q2016_1[],4,0),"-")</f>
        <v>-</v>
      </c>
      <c r="Q183" s="2" t="str">
        <f>IFERROR(VLOOKUP(Tabela3[[#This Row],[Disciplina]],q2015_3[],2,0),"_")</f>
        <v>_</v>
      </c>
      <c r="R183" s="2" t="str">
        <f>IFERROR(VLOOKUP(Tabela3[[#This Row],[Disciplina]],q2015_3[],3,0),"_")</f>
        <v>_</v>
      </c>
      <c r="S183" s="5" t="str">
        <f>IFERROR(VLOOKUP(Tabela3[[#This Row],[Disciplina]],q2015_3[],4,0),"_")</f>
        <v>_</v>
      </c>
      <c r="T183" s="6" t="str">
        <f>IFERROR(VLOOKUP(Tabela3[[#This Row],[Disciplina]],q2015_2[],2,0),"_")</f>
        <v>_</v>
      </c>
      <c r="U183" s="2" t="str">
        <f>IFERROR(VLOOKUP(Tabela3[[#This Row],[Disciplina]],q2015_2[],3,0),"_")</f>
        <v>_</v>
      </c>
      <c r="V183" s="7" t="str">
        <f>IFERROR(VLOOKUP(Tabela3[[#This Row],[Disciplina]],q2015_2[],4,0),"_")</f>
        <v>_</v>
      </c>
      <c r="W183" s="2" t="str">
        <f>IFERROR(VLOOKUP(Tabela3[[#This Row],[Disciplina]],q2015_1[],2,0),"_")</f>
        <v>_</v>
      </c>
      <c r="X183" s="2" t="str">
        <f>IFERROR(VLOOKUP(Tabela3[[#This Row],[Disciplina]],q2015_1[],3,0),"_")</f>
        <v>_</v>
      </c>
      <c r="Y183" s="2" t="str">
        <f>IFERROR(VLOOKUP(Tabela3[[#This Row],[Disciplina]],q2015_1[],4,0),"_")</f>
        <v>_</v>
      </c>
    </row>
    <row r="184" spans="1:25" x14ac:dyDescent="0.25">
      <c r="A184" s="3" t="s">
        <v>737</v>
      </c>
      <c r="B184">
        <f>IFERROR(VLOOKUP(Tabela3[[#This Row],[Disciplina]],Tabela10[],2,0),"-")</f>
        <v>0</v>
      </c>
      <c r="C184" s="3" t="str">
        <f>IFERROR(VLOOKUP(Tabela3[[#This Row],[Disciplina]],Tabela10[],3,0),"-")</f>
        <v>Laura Paulucci Marinho</v>
      </c>
      <c r="D184" t="str">
        <f>IFERROR(VLOOKUP(Tabela3[[#This Row],[Disciplina]],Tabela9[],2,0),"-")</f>
        <v>-</v>
      </c>
      <c r="E184" s="7" t="str">
        <f>IFERROR(VLOOKUP(Tabela3[[#This Row],[Disciplina]],Tabela9[],3,0),"-")</f>
        <v>-</v>
      </c>
      <c r="F184" s="2" t="str">
        <f>IFERROR(VLOOKUP(Tabela3[[#This Row],[Disciplina]],Tabela8[],2,0),"-")</f>
        <v>-</v>
      </c>
      <c r="G184" s="7" t="str">
        <f>IFERROR(VLOOKUP(Tabela3[[#This Row],[Disciplina]],Tabela8[],3,0),"-")</f>
        <v>-</v>
      </c>
      <c r="H184" s="2" t="str">
        <f>IFERROR(VLOOKUP(Tabela3[[#This Row],[Disciplina]],q2016_3[],2,0),"_")</f>
        <v>_</v>
      </c>
      <c r="I184" s="2" t="str">
        <f>IFERROR(VLOOKUP(Tabela3[[#This Row],[Disciplina]],q2016_3[],3,0),"-")</f>
        <v>-</v>
      </c>
      <c r="J184" s="5" t="str">
        <f>IFERROR(VLOOKUP(Tabela3[[#This Row],[Disciplina]],q2016_3[],4,0),"-")</f>
        <v>-</v>
      </c>
      <c r="K184" s="2" t="str">
        <f>IFERROR(VLOOKUP(Tabela3[[#This Row],[Disciplina]],q2016_2[],2,0),"_")</f>
        <v>_</v>
      </c>
      <c r="L184" s="2" t="str">
        <f>IFERROR(VLOOKUP(Tabela3[[#This Row],[Disciplina]],q2016_2[],3,0),"-")</f>
        <v>-</v>
      </c>
      <c r="M184" s="5" t="str">
        <f>IFERROR(VLOOKUP(Tabela3[[#This Row],[Disciplina]],q2016_2[],4,0),"-")</f>
        <v>-</v>
      </c>
      <c r="N184" s="6" t="str">
        <f>IFERROR(VLOOKUP(Tabela3[[#This Row],[Disciplina]],q2016_1[],2,0),"_")</f>
        <v>_</v>
      </c>
      <c r="O184" s="2" t="str">
        <f>IFERROR(VLOOKUP(Tabela3[[#This Row],[Disciplina]],q2016_1[],3,0),"-")</f>
        <v>-</v>
      </c>
      <c r="P184" s="5" t="str">
        <f>IFERROR(VLOOKUP(Tabela3[[#This Row],[Disciplina]],q2016_1[],4,0),"-")</f>
        <v>-</v>
      </c>
      <c r="Q184" s="2" t="str">
        <f>IFERROR(VLOOKUP(Tabela3[[#This Row],[Disciplina]],q2015_3[],2,0),"_")</f>
        <v>_</v>
      </c>
      <c r="R184" s="2" t="str">
        <f>IFERROR(VLOOKUP(Tabela3[[#This Row],[Disciplina]],q2015_3[],3,0),"_")</f>
        <v>_</v>
      </c>
      <c r="S184" s="5" t="str">
        <f>IFERROR(VLOOKUP(Tabela3[[#This Row],[Disciplina]],q2015_3[],4,0),"_")</f>
        <v>_</v>
      </c>
      <c r="T184" s="6" t="str">
        <f>IFERROR(VLOOKUP(Tabela3[[#This Row],[Disciplina]],q2015_2[],2,0),"_")</f>
        <v>_</v>
      </c>
      <c r="U184" s="2" t="str">
        <f>IFERROR(VLOOKUP(Tabela3[[#This Row],[Disciplina]],q2015_2[],3,0),"_")</f>
        <v>_</v>
      </c>
      <c r="V184" s="7" t="str">
        <f>IFERROR(VLOOKUP(Tabela3[[#This Row],[Disciplina]],q2015_2[],4,0),"_")</f>
        <v>_</v>
      </c>
      <c r="W184" s="2" t="str">
        <f>IFERROR(VLOOKUP(Tabela3[[#This Row],[Disciplina]],q2015_1[],2,0),"_")</f>
        <v>_</v>
      </c>
      <c r="X184" s="2" t="str">
        <f>IFERROR(VLOOKUP(Tabela3[[#This Row],[Disciplina]],q2015_1[],3,0),"_")</f>
        <v>_</v>
      </c>
      <c r="Y184" s="2" t="str">
        <f>IFERROR(VLOOKUP(Tabela3[[#This Row],[Disciplina]],q2015_1[],4,0),"_")</f>
        <v>_</v>
      </c>
    </row>
    <row r="185" spans="1:25" x14ac:dyDescent="0.25">
      <c r="A185" s="3" t="s">
        <v>97</v>
      </c>
      <c r="B185">
        <f>IFERROR(VLOOKUP(Tabela3[[#This Row],[Disciplina]],Tabela10[],2,0),"-")</f>
        <v>0</v>
      </c>
      <c r="C185" s="3" t="str">
        <f>IFERROR(VLOOKUP(Tabela3[[#This Row],[Disciplina]],Tabela10[],3,0),"-")</f>
        <v>Celio Adrega De Moura Junior</v>
      </c>
      <c r="D185" s="10" t="str">
        <f>IFERROR(VLOOKUP(Tabela3[[#This Row],[Disciplina]],Tabela9[],2,0),"-")</f>
        <v>-</v>
      </c>
      <c r="E185" s="3" t="str">
        <f>IFERROR(VLOOKUP(Tabela3[[#This Row],[Disciplina]],Tabela9[],3,0),"-")</f>
        <v>-</v>
      </c>
      <c r="F185" s="10" t="str">
        <f>IFERROR(VLOOKUP(Tabela3[[#This Row],[Disciplina]],Tabela8[],2,0),"-")</f>
        <v>-</v>
      </c>
      <c r="G185" s="3" t="str">
        <f>IFERROR(VLOOKUP(Tabela3[[#This Row],[Disciplina]],Tabela8[],3,0),"-")</f>
        <v>-</v>
      </c>
      <c r="H185">
        <f>IFERROR(VLOOKUP(Tabela3[[#This Row],[Disciplina]],q2016_3[],2,0),"_")</f>
        <v>1</v>
      </c>
      <c r="I185">
        <f>IFERROR(VLOOKUP(Tabela3[[#This Row],[Disciplina]],q2016_3[],3,0),"-")</f>
        <v>0</v>
      </c>
      <c r="J185" s="4" t="str">
        <f>IFERROR(VLOOKUP(Tabela3[[#This Row],[Disciplina]],q2016_3[],4,0),"-")</f>
        <v>Alex Gomes Dias</v>
      </c>
      <c r="K185" t="str">
        <f>IFERROR(VLOOKUP(Tabela3[[#This Row],[Disciplina]],q2016_2[],2,0),"_")</f>
        <v>_</v>
      </c>
      <c r="L185" t="str">
        <f>IFERROR(VLOOKUP(Tabela3[[#This Row],[Disciplina]],q2016_2[],3,0),"-")</f>
        <v>-</v>
      </c>
      <c r="M185" s="4" t="str">
        <f>IFERROR(VLOOKUP(Tabela3[[#This Row],[Disciplina]],q2016_2[],4,0),"-")</f>
        <v>-</v>
      </c>
      <c r="N185" s="9" t="str">
        <f>IFERROR(VLOOKUP(Tabela3[[#This Row],[Disciplina]],q2016_1[],2,0),"_")</f>
        <v>_</v>
      </c>
      <c r="O185" t="str">
        <f>IFERROR(VLOOKUP(Tabela3[[#This Row],[Disciplina]],q2016_1[],3,0),"-")</f>
        <v>-</v>
      </c>
      <c r="P185" s="4" t="str">
        <f>IFERROR(VLOOKUP(Tabela3[[#This Row],[Disciplina]],q2016_1[],4,0),"-")</f>
        <v>-</v>
      </c>
      <c r="Q185">
        <f>IFERROR(VLOOKUP(Tabela3[[#This Row],[Disciplina]],q2015_3[],2,0),"_")</f>
        <v>1</v>
      </c>
      <c r="R185">
        <f>IFERROR(VLOOKUP(Tabela3[[#This Row],[Disciplina]],q2015_3[],3,0),"_")</f>
        <v>0</v>
      </c>
      <c r="S185" s="4" t="str">
        <f>IFERROR(VLOOKUP(Tabela3[[#This Row],[Disciplina]],q2015_3[],4,0),"_")</f>
        <v>Elmer Antonio Ramirez Barreto</v>
      </c>
      <c r="T185" s="9" t="str">
        <f>IFERROR(VLOOKUP(Tabela3[[#This Row],[Disciplina]],q2015_2[],2,0),"_")</f>
        <v>_</v>
      </c>
      <c r="U185" t="str">
        <f>IFERROR(VLOOKUP(Tabela3[[#This Row],[Disciplina]],q2015_2[],3,0),"_")</f>
        <v>_</v>
      </c>
      <c r="V185" s="3" t="str">
        <f>IFERROR(VLOOKUP(Tabela3[[#This Row],[Disciplina]],q2015_2[],4,0),"_")</f>
        <v>_</v>
      </c>
      <c r="W185" t="str">
        <f>IFERROR(VLOOKUP(Tabela3[[#This Row],[Disciplina]],q2015_1[],2,0),"_")</f>
        <v>_</v>
      </c>
      <c r="X185" t="str">
        <f>IFERROR(VLOOKUP(Tabela3[[#This Row],[Disciplina]],q2015_1[],3,0),"_")</f>
        <v>_</v>
      </c>
      <c r="Y185" t="str">
        <f>IFERROR(VLOOKUP(Tabela3[[#This Row],[Disciplina]],q2015_1[],4,0),"_")</f>
        <v>_</v>
      </c>
    </row>
    <row r="186" spans="1:25" x14ac:dyDescent="0.25">
      <c r="A186" s="3" t="s">
        <v>99</v>
      </c>
      <c r="B186" t="str">
        <f>IFERROR(VLOOKUP(Tabela3[[#This Row],[Disciplina]],Tabela10[],2,0),"-")</f>
        <v>-</v>
      </c>
      <c r="C186" s="3" t="str">
        <f>IFERROR(VLOOKUP(Tabela3[[#This Row],[Disciplina]],Tabela10[],3,0),"-")</f>
        <v>-</v>
      </c>
      <c r="D186" s="10" t="str">
        <f>IFERROR(VLOOKUP(Tabela3[[#This Row],[Disciplina]],Tabela9[],2,0),"-")</f>
        <v>-</v>
      </c>
      <c r="E186" s="3" t="str">
        <f>IFERROR(VLOOKUP(Tabela3[[#This Row],[Disciplina]],Tabela9[],3,0),"-")</f>
        <v>-</v>
      </c>
      <c r="F186" s="10" t="str">
        <f>IFERROR(VLOOKUP(Tabela3[[#This Row],[Disciplina]],Tabela8[],2,0),"-")</f>
        <v>-</v>
      </c>
      <c r="G186" s="3" t="str">
        <f>IFERROR(VLOOKUP(Tabela3[[#This Row],[Disciplina]],Tabela8[],3,0),"-")</f>
        <v>-</v>
      </c>
      <c r="H186">
        <f>IFERROR(VLOOKUP(Tabela3[[#This Row],[Disciplina]],q2016_3[],2,0),"_")</f>
        <v>1</v>
      </c>
      <c r="I186">
        <f>IFERROR(VLOOKUP(Tabela3[[#This Row],[Disciplina]],q2016_3[],3,0),"-")</f>
        <v>0</v>
      </c>
      <c r="J186" s="4" t="str">
        <f>IFERROR(VLOOKUP(Tabela3[[#This Row],[Disciplina]],q2016_3[],4,0),"-")</f>
        <v>Laura Paulucci Marinho</v>
      </c>
      <c r="K186" t="str">
        <f>IFERROR(VLOOKUP(Tabela3[[#This Row],[Disciplina]],q2016_2[],2,0),"_")</f>
        <v>_</v>
      </c>
      <c r="L186" t="str">
        <f>IFERROR(VLOOKUP(Tabela3[[#This Row],[Disciplina]],q2016_2[],3,0),"-")</f>
        <v>-</v>
      </c>
      <c r="M186" s="4" t="str">
        <f>IFERROR(VLOOKUP(Tabela3[[#This Row],[Disciplina]],q2016_2[],4,0),"-")</f>
        <v>-</v>
      </c>
      <c r="N186" s="9" t="str">
        <f>IFERROR(VLOOKUP(Tabela3[[#This Row],[Disciplina]],q2016_1[],2,0),"_")</f>
        <v>_</v>
      </c>
      <c r="O186" t="str">
        <f>IFERROR(VLOOKUP(Tabela3[[#This Row],[Disciplina]],q2016_1[],3,0),"-")</f>
        <v>-</v>
      </c>
      <c r="P186" s="4" t="str">
        <f>IFERROR(VLOOKUP(Tabela3[[#This Row],[Disciplina]],q2016_1[],4,0),"-")</f>
        <v>-</v>
      </c>
      <c r="Q186" t="str">
        <f>IFERROR(VLOOKUP(Tabela3[[#This Row],[Disciplina]],q2015_3[],2,0),"_")</f>
        <v>_</v>
      </c>
      <c r="R186" t="str">
        <f>IFERROR(VLOOKUP(Tabela3[[#This Row],[Disciplina]],q2015_3[],3,0),"_")</f>
        <v>_</v>
      </c>
      <c r="S186" s="4" t="str">
        <f>IFERROR(VLOOKUP(Tabela3[[#This Row],[Disciplina]],q2015_3[],4,0),"_")</f>
        <v>_</v>
      </c>
      <c r="T186" s="9" t="str">
        <f>IFERROR(VLOOKUP(Tabela3[[#This Row],[Disciplina]],q2015_2[],2,0),"_")</f>
        <v>_</v>
      </c>
      <c r="U186" t="str">
        <f>IFERROR(VLOOKUP(Tabela3[[#This Row],[Disciplina]],q2015_2[],3,0),"_")</f>
        <v>_</v>
      </c>
      <c r="V186" s="3" t="str">
        <f>IFERROR(VLOOKUP(Tabela3[[#This Row],[Disciplina]],q2015_2[],4,0),"_")</f>
        <v>_</v>
      </c>
      <c r="W186" t="str">
        <f>IFERROR(VLOOKUP(Tabela3[[#This Row],[Disciplina]],q2015_1[],2,0),"_")</f>
        <v>_</v>
      </c>
      <c r="X186" t="str">
        <f>IFERROR(VLOOKUP(Tabela3[[#This Row],[Disciplina]],q2015_1[],3,0),"_")</f>
        <v>_</v>
      </c>
      <c r="Y186" t="str">
        <f>IFERROR(VLOOKUP(Tabela3[[#This Row],[Disciplina]],q2015_1[],4,0),"_")</f>
        <v>_</v>
      </c>
    </row>
    <row r="187" spans="1:25" x14ac:dyDescent="0.25">
      <c r="A187" s="3" t="s">
        <v>101</v>
      </c>
      <c r="B187" t="str">
        <f>IFERROR(VLOOKUP(Tabela3[[#This Row],[Disciplina]],Tabela10[],2,0),"-")</f>
        <v>-</v>
      </c>
      <c r="C187" s="3" t="str">
        <f>IFERROR(VLOOKUP(Tabela3[[#This Row],[Disciplina]],Tabela10[],3,0),"-")</f>
        <v>-</v>
      </c>
      <c r="D187" s="10" t="str">
        <f>IFERROR(VLOOKUP(Tabela3[[#This Row],[Disciplina]],Tabela9[],2,0),"-")</f>
        <v>-</v>
      </c>
      <c r="E187" s="3" t="str">
        <f>IFERROR(VLOOKUP(Tabela3[[#This Row],[Disciplina]],Tabela9[],3,0),"-")</f>
        <v>-</v>
      </c>
      <c r="F187" s="10" t="str">
        <f>IFERROR(VLOOKUP(Tabela3[[#This Row],[Disciplina]],Tabela8[],2,0),"-")</f>
        <v>-</v>
      </c>
      <c r="G187" s="3" t="str">
        <f>IFERROR(VLOOKUP(Tabela3[[#This Row],[Disciplina]],Tabela8[],3,0),"-")</f>
        <v>-</v>
      </c>
      <c r="H187">
        <f>IFERROR(VLOOKUP(Tabela3[[#This Row],[Disciplina]],q2016_3[],2,0),"_")</f>
        <v>2</v>
      </c>
      <c r="I187">
        <f>IFERROR(VLOOKUP(Tabela3[[#This Row],[Disciplina]],q2016_3[],3,0),"-")</f>
        <v>0</v>
      </c>
      <c r="J187" s="4" t="str">
        <f>IFERROR(VLOOKUP(Tabela3[[#This Row],[Disciplina]],q2016_3[],4,0),"-")</f>
        <v>Felipe Chen Abrego</v>
      </c>
      <c r="K187" t="str">
        <f>IFERROR(VLOOKUP(Tabela3[[#This Row],[Disciplina]],q2016_2[],2,0),"_")</f>
        <v>_</v>
      </c>
      <c r="L187" t="str">
        <f>IFERROR(VLOOKUP(Tabela3[[#This Row],[Disciplina]],q2016_2[],3,0),"-")</f>
        <v>-</v>
      </c>
      <c r="M187" s="4" t="str">
        <f>IFERROR(VLOOKUP(Tabela3[[#This Row],[Disciplina]],q2016_2[],4,0),"-")</f>
        <v>-</v>
      </c>
      <c r="N187" s="9" t="str">
        <f>IFERROR(VLOOKUP(Tabela3[[#This Row],[Disciplina]],q2016_1[],2,0),"_")</f>
        <v>_</v>
      </c>
      <c r="O187" t="str">
        <f>IFERROR(VLOOKUP(Tabela3[[#This Row],[Disciplina]],q2016_1[],3,0),"-")</f>
        <v>-</v>
      </c>
      <c r="P187" s="4" t="str">
        <f>IFERROR(VLOOKUP(Tabela3[[#This Row],[Disciplina]],q2016_1[],4,0),"-")</f>
        <v>-</v>
      </c>
      <c r="Q187">
        <f>IFERROR(VLOOKUP(Tabela3[[#This Row],[Disciplina]],q2015_3[],2,0),"_")</f>
        <v>1</v>
      </c>
      <c r="R187">
        <f>IFERROR(VLOOKUP(Tabela3[[#This Row],[Disciplina]],q2015_3[],3,0),"_")</f>
        <v>0</v>
      </c>
      <c r="S187" s="4" t="str">
        <f>IFERROR(VLOOKUP(Tabela3[[#This Row],[Disciplina]],q2015_3[],4,0),"_")</f>
        <v>Felipe Chen Abrego</v>
      </c>
      <c r="T187" s="9" t="str">
        <f>IFERROR(VLOOKUP(Tabela3[[#This Row],[Disciplina]],q2015_2[],2,0),"_")</f>
        <v>_</v>
      </c>
      <c r="U187" t="str">
        <f>IFERROR(VLOOKUP(Tabela3[[#This Row],[Disciplina]],q2015_2[],3,0),"_")</f>
        <v>_</v>
      </c>
      <c r="V187" s="3" t="str">
        <f>IFERROR(VLOOKUP(Tabela3[[#This Row],[Disciplina]],q2015_2[],4,0),"_")</f>
        <v>_</v>
      </c>
      <c r="W187" t="str">
        <f>IFERROR(VLOOKUP(Tabela3[[#This Row],[Disciplina]],q2015_1[],2,0),"_")</f>
        <v>_</v>
      </c>
      <c r="X187" t="str">
        <f>IFERROR(VLOOKUP(Tabela3[[#This Row],[Disciplina]],q2015_1[],3,0),"_")</f>
        <v>_</v>
      </c>
      <c r="Y187" t="str">
        <f>IFERROR(VLOOKUP(Tabela3[[#This Row],[Disciplina]],q2015_1[],4,0),"_")</f>
        <v>_</v>
      </c>
    </row>
    <row r="188" spans="1:25" x14ac:dyDescent="0.25">
      <c r="A188" s="3" t="s">
        <v>103</v>
      </c>
      <c r="B188">
        <f>IFERROR(VLOOKUP(Tabela3[[#This Row],[Disciplina]],Tabela10[],2,0),"-")</f>
        <v>0</v>
      </c>
      <c r="C188" s="3" t="str">
        <f>IFERROR(VLOOKUP(Tabela3[[#This Row],[Disciplina]],Tabela10[],3,0),"-")</f>
        <v>Marcelo Augusto Leigui De Oliveira</v>
      </c>
      <c r="D188" s="10" t="str">
        <f>IFERROR(VLOOKUP(Tabela3[[#This Row],[Disciplina]],Tabela9[],2,0),"-")</f>
        <v>-</v>
      </c>
      <c r="E188" s="3" t="str">
        <f>IFERROR(VLOOKUP(Tabela3[[#This Row],[Disciplina]],Tabela9[],3,0),"-")</f>
        <v>-</v>
      </c>
      <c r="F188" s="10" t="str">
        <f>IFERROR(VLOOKUP(Tabela3[[#This Row],[Disciplina]],Tabela8[],2,0),"-")</f>
        <v>-</v>
      </c>
      <c r="G188" s="3" t="str">
        <f>IFERROR(VLOOKUP(Tabela3[[#This Row],[Disciplina]],Tabela8[],3,0),"-")</f>
        <v>-</v>
      </c>
      <c r="H188" s="2">
        <f>IFERROR(VLOOKUP(Tabela3[[#This Row],[Disciplina]],q2016_3[],2,0),"_")</f>
        <v>1</v>
      </c>
      <c r="I188" s="2">
        <f>IFERROR(VLOOKUP(Tabela3[[#This Row],[Disciplina]],q2016_3[],3,0),"-")</f>
        <v>0</v>
      </c>
      <c r="J188" s="5" t="str">
        <f>IFERROR(VLOOKUP(Tabela3[[#This Row],[Disciplina]],q2016_3[],4,0),"-")</f>
        <v>Marcelo Augusto Leigui de Oliveira</v>
      </c>
      <c r="K188" s="2" t="str">
        <f>IFERROR(VLOOKUP(Tabela3[[#This Row],[Disciplina]],q2016_2[],2,0),"_")</f>
        <v>_</v>
      </c>
      <c r="L188" s="2" t="str">
        <f>IFERROR(VLOOKUP(Tabela3[[#This Row],[Disciplina]],q2016_2[],3,0),"-")</f>
        <v>-</v>
      </c>
      <c r="M188" s="5" t="str">
        <f>IFERROR(VLOOKUP(Tabela3[[#This Row],[Disciplina]],q2016_2[],4,0),"-")</f>
        <v>-</v>
      </c>
      <c r="N188" s="6" t="str">
        <f>IFERROR(VLOOKUP(Tabela3[[#This Row],[Disciplina]],q2016_1[],2,0),"_")</f>
        <v>_</v>
      </c>
      <c r="O188" s="2" t="str">
        <f>IFERROR(VLOOKUP(Tabela3[[#This Row],[Disciplina]],q2016_1[],3,0),"-")</f>
        <v>-</v>
      </c>
      <c r="P188" s="5" t="str">
        <f>IFERROR(VLOOKUP(Tabela3[[#This Row],[Disciplina]],q2016_1[],4,0),"-")</f>
        <v>-</v>
      </c>
      <c r="Q188" s="2" t="str">
        <f>IFERROR(VLOOKUP(Tabela3[[#This Row],[Disciplina]],q2015_3[],2,0),"_")</f>
        <v>_</v>
      </c>
      <c r="R188" s="2" t="str">
        <f>IFERROR(VLOOKUP(Tabela3[[#This Row],[Disciplina]],q2015_3[],3,0),"_")</f>
        <v>_</v>
      </c>
      <c r="S188" s="5" t="str">
        <f>IFERROR(VLOOKUP(Tabela3[[#This Row],[Disciplina]],q2015_3[],4,0),"_")</f>
        <v>_</v>
      </c>
      <c r="T188" s="6">
        <f>IFERROR(VLOOKUP(Tabela3[[#This Row],[Disciplina]],q2015_2[],2,0),"_")</f>
        <v>0</v>
      </c>
      <c r="U188" s="2">
        <f>IFERROR(VLOOKUP(Tabela3[[#This Row],[Disciplina]],q2015_2[],3,0),"_")</f>
        <v>0</v>
      </c>
      <c r="V188" s="7" t="str">
        <f>IFERROR(VLOOKUP(Tabela3[[#This Row],[Disciplina]],q2015_2[],4,0),"_")</f>
        <v>Pietro Chimenti</v>
      </c>
      <c r="W188" s="2" t="str">
        <f>IFERROR(VLOOKUP(Tabela3[[#This Row],[Disciplina]],q2015_1[],2,0),"_")</f>
        <v>_</v>
      </c>
      <c r="X188" s="2" t="str">
        <f>IFERROR(VLOOKUP(Tabela3[[#This Row],[Disciplina]],q2015_1[],3,0),"_")</f>
        <v>_</v>
      </c>
      <c r="Y188" s="2" t="str">
        <f>IFERROR(VLOOKUP(Tabela3[[#This Row],[Disciplina]],q2015_1[],4,0),"_")</f>
        <v>_</v>
      </c>
    </row>
    <row r="189" spans="1:25" x14ac:dyDescent="0.25">
      <c r="A189" s="3" t="s">
        <v>496</v>
      </c>
      <c r="B189" t="str">
        <f>IFERROR(VLOOKUP(Tabela3[[#This Row],[Disciplina]],Tabela10[],2,0),"-")</f>
        <v>-</v>
      </c>
      <c r="C189" s="3" t="str">
        <f>IFERROR(VLOOKUP(Tabela3[[#This Row],[Disciplina]],Tabela10[],3,0),"-")</f>
        <v>-</v>
      </c>
      <c r="D189" s="10" t="str">
        <f>IFERROR(VLOOKUP(Tabela3[[#This Row],[Disciplina]],Tabela9[],2,0),"-")</f>
        <v>-</v>
      </c>
      <c r="E189" s="3" t="str">
        <f>IFERROR(VLOOKUP(Tabela3[[#This Row],[Disciplina]],Tabela9[],3,0),"-")</f>
        <v>-</v>
      </c>
      <c r="F189" s="10" t="str">
        <f>IFERROR(VLOOKUP(Tabela3[[#This Row],[Disciplina]],Tabela8[],2,0),"-")</f>
        <v>-</v>
      </c>
      <c r="G189" s="3" t="str">
        <f>IFERROR(VLOOKUP(Tabela3[[#This Row],[Disciplina]],Tabela8[],3,0),"-")</f>
        <v>-</v>
      </c>
      <c r="H189" s="2" t="str">
        <f>IFERROR(VLOOKUP(Tabela3[[#This Row],[Disciplina]],q2016_3[],2,0),"_")</f>
        <v>_</v>
      </c>
      <c r="I189" s="2" t="str">
        <f>IFERROR(VLOOKUP(Tabela3[[#This Row],[Disciplina]],q2016_3[],3,0),"-")</f>
        <v>-</v>
      </c>
      <c r="J189" s="5" t="str">
        <f>IFERROR(VLOOKUP(Tabela3[[#This Row],[Disciplina]],q2016_3[],4,0),"-")</f>
        <v>-</v>
      </c>
      <c r="K189" s="2" t="str">
        <f>IFERROR(VLOOKUP(Tabela3[[#This Row],[Disciplina]],q2016_2[],2,0),"_")</f>
        <v>_</v>
      </c>
      <c r="L189" s="2" t="str">
        <f>IFERROR(VLOOKUP(Tabela3[[#This Row],[Disciplina]],q2016_2[],3,0),"-")</f>
        <v>-</v>
      </c>
      <c r="M189" s="5" t="str">
        <f>IFERROR(VLOOKUP(Tabela3[[#This Row],[Disciplina]],q2016_2[],4,0),"-")</f>
        <v>-</v>
      </c>
      <c r="N189" s="6" t="str">
        <f>IFERROR(VLOOKUP(Tabela3[[#This Row],[Disciplina]],q2016_1[],2,0),"_")</f>
        <v>_</v>
      </c>
      <c r="O189" s="2" t="str">
        <f>IFERROR(VLOOKUP(Tabela3[[#This Row],[Disciplina]],q2016_1[],3,0),"-")</f>
        <v>-</v>
      </c>
      <c r="P189" s="5" t="str">
        <f>IFERROR(VLOOKUP(Tabela3[[#This Row],[Disciplina]],q2016_1[],4,0),"-")</f>
        <v>-</v>
      </c>
      <c r="Q189" s="2" t="str">
        <f>IFERROR(VLOOKUP(Tabela3[[#This Row],[Disciplina]],q2015_3[],2,0),"_")</f>
        <v>_</v>
      </c>
      <c r="R189" s="2" t="str">
        <f>IFERROR(VLOOKUP(Tabela3[[#This Row],[Disciplina]],q2015_3[],3,0),"_")</f>
        <v>_</v>
      </c>
      <c r="S189" s="5" t="str">
        <f>IFERROR(VLOOKUP(Tabela3[[#This Row],[Disciplina]],q2015_3[],4,0),"_")</f>
        <v>_</v>
      </c>
      <c r="T189" s="6">
        <f>IFERROR(VLOOKUP(Tabela3[[#This Row],[Disciplina]],q2015_2[],2,0),"_")</f>
        <v>0</v>
      </c>
      <c r="U189" s="2">
        <f>IFERROR(VLOOKUP(Tabela3[[#This Row],[Disciplina]],q2015_2[],3,0),"_")</f>
        <v>0</v>
      </c>
      <c r="V189" s="7" t="str">
        <f>IFERROR(VLOOKUP(Tabela3[[#This Row],[Disciplina]],q2015_2[],4,0),"_")</f>
        <v>Alexandre Zatkovskis Carvalho</v>
      </c>
      <c r="W189" s="2" t="str">
        <f>IFERROR(VLOOKUP(Tabela3[[#This Row],[Disciplina]],q2015_1[],2,0),"_")</f>
        <v>_</v>
      </c>
      <c r="X189" s="2" t="str">
        <f>IFERROR(VLOOKUP(Tabela3[[#This Row],[Disciplina]],q2015_1[],3,0),"_")</f>
        <v>_</v>
      </c>
      <c r="Y189" s="2" t="str">
        <f>IFERROR(VLOOKUP(Tabela3[[#This Row],[Disciplina]],q2015_1[],4,0),"_")</f>
        <v>_</v>
      </c>
    </row>
    <row r="190" spans="1:25" x14ac:dyDescent="0.25">
      <c r="A190" s="3" t="s">
        <v>322</v>
      </c>
      <c r="B190" t="str">
        <f>IFERROR(VLOOKUP(Tabela3[[#This Row],[Disciplina]],Tabela10[],2,0),"-")</f>
        <v>-</v>
      </c>
      <c r="C190" s="3" t="str">
        <f>IFERROR(VLOOKUP(Tabela3[[#This Row],[Disciplina]],Tabela10[],3,0),"-")</f>
        <v>-</v>
      </c>
      <c r="D190" s="10" t="str">
        <f>IFERROR(VLOOKUP(Tabela3[[#This Row],[Disciplina]],Tabela9[],2,0),"-")</f>
        <v>-</v>
      </c>
      <c r="E190" s="3" t="str">
        <f>IFERROR(VLOOKUP(Tabela3[[#This Row],[Disciplina]],Tabela9[],3,0),"-")</f>
        <v>-</v>
      </c>
      <c r="F190" s="10" t="str">
        <f>IFERROR(VLOOKUP(Tabela3[[#This Row],[Disciplina]],Tabela8[],2,0),"-")</f>
        <v>-</v>
      </c>
      <c r="G190" s="3" t="str">
        <f>IFERROR(VLOOKUP(Tabela3[[#This Row],[Disciplina]],Tabela8[],3,0),"-")</f>
        <v>-</v>
      </c>
      <c r="H190" s="2" t="str">
        <f>IFERROR(VLOOKUP(Tabela3[[#This Row],[Disciplina]],q2016_3[],2,0),"_")</f>
        <v>_</v>
      </c>
      <c r="I190" s="2" t="str">
        <f>IFERROR(VLOOKUP(Tabela3[[#This Row],[Disciplina]],q2016_3[],3,0),"-")</f>
        <v>-</v>
      </c>
      <c r="J190" s="5" t="str">
        <f>IFERROR(VLOOKUP(Tabela3[[#This Row],[Disciplina]],q2016_3[],4,0),"-")</f>
        <v>-</v>
      </c>
      <c r="K190" s="2" t="str">
        <f>IFERROR(VLOOKUP(Tabela3[[#This Row],[Disciplina]],q2016_2[],2,0),"_")</f>
        <v>_</v>
      </c>
      <c r="L190" s="2" t="str">
        <f>IFERROR(VLOOKUP(Tabela3[[#This Row],[Disciplina]],q2016_2[],3,0),"-")</f>
        <v>-</v>
      </c>
      <c r="M190" s="5" t="str">
        <f>IFERROR(VLOOKUP(Tabela3[[#This Row],[Disciplina]],q2016_2[],4,0),"-")</f>
        <v>-</v>
      </c>
      <c r="N190" s="6">
        <f>IFERROR(VLOOKUP(Tabela3[[#This Row],[Disciplina]],q2016_1[],2,0),"_")</f>
        <v>2</v>
      </c>
      <c r="O190" s="2">
        <f>IFERROR(VLOOKUP(Tabela3[[#This Row],[Disciplina]],q2016_1[],3,0),"-")</f>
        <v>0</v>
      </c>
      <c r="P190" s="5" t="str">
        <f>IFERROR(VLOOKUP(Tabela3[[#This Row],[Disciplina]],q2016_1[],4,0),"-")</f>
        <v>Thiago Branquinho de Queiroz</v>
      </c>
      <c r="Q190" s="2" t="str">
        <f>IFERROR(VLOOKUP(Tabela3[[#This Row],[Disciplina]],q2015_3[],2,0),"_")</f>
        <v>_</v>
      </c>
      <c r="R190" s="2" t="str">
        <f>IFERROR(VLOOKUP(Tabela3[[#This Row],[Disciplina]],q2015_3[],3,0),"_")</f>
        <v>_</v>
      </c>
      <c r="S190" s="5" t="str">
        <f>IFERROR(VLOOKUP(Tabela3[[#This Row],[Disciplina]],q2015_3[],4,0),"_")</f>
        <v>_</v>
      </c>
      <c r="T190" s="6" t="str">
        <f>IFERROR(VLOOKUP(Tabela3[[#This Row],[Disciplina]],q2015_2[],2,0),"_")</f>
        <v>_</v>
      </c>
      <c r="U190" s="2" t="str">
        <f>IFERROR(VLOOKUP(Tabela3[[#This Row],[Disciplina]],q2015_2[],3,0),"_")</f>
        <v>_</v>
      </c>
      <c r="V190" s="7" t="str">
        <f>IFERROR(VLOOKUP(Tabela3[[#This Row],[Disciplina]],q2015_2[],4,0),"_")</f>
        <v>_</v>
      </c>
      <c r="W190" s="2">
        <f>IFERROR(VLOOKUP(Tabela3[[#This Row],[Disciplina]],q2015_1[],2,0),"_")</f>
        <v>2</v>
      </c>
      <c r="X190" s="2">
        <f>IFERROR(VLOOKUP(Tabela3[[#This Row],[Disciplina]],q2015_1[],3,0),"_")</f>
        <v>0</v>
      </c>
      <c r="Y190" s="2" t="str">
        <f>IFERROR(VLOOKUP(Tabela3[[#This Row],[Disciplina]],q2015_1[],4,0),"_")</f>
        <v>REINALDO LUIZ CAVASSO FILHO</v>
      </c>
    </row>
    <row r="191" spans="1:25" x14ac:dyDescent="0.25">
      <c r="A191" s="3" t="s">
        <v>482</v>
      </c>
      <c r="B191" t="str">
        <f>IFERROR(VLOOKUP(Tabela3[[#This Row],[Disciplina]],Tabela10[],2,0),"-")</f>
        <v>-</v>
      </c>
      <c r="C191" s="3" t="str">
        <f>IFERROR(VLOOKUP(Tabela3[[#This Row],[Disciplina]],Tabela10[],3,0),"-")</f>
        <v>-</v>
      </c>
      <c r="D191" s="10" t="str">
        <f>IFERROR(VLOOKUP(Tabela3[[#This Row],[Disciplina]],Tabela9[],2,0),"-")</f>
        <v>-</v>
      </c>
      <c r="E191" s="3" t="str">
        <f>IFERROR(VLOOKUP(Tabela3[[#This Row],[Disciplina]],Tabela9[],3,0),"-")</f>
        <v>-</v>
      </c>
      <c r="F191" s="10" t="str">
        <f>IFERROR(VLOOKUP(Tabela3[[#This Row],[Disciplina]],Tabela8[],2,0),"-")</f>
        <v>-</v>
      </c>
      <c r="G191" s="3" t="str">
        <f>IFERROR(VLOOKUP(Tabela3[[#This Row],[Disciplina]],Tabela8[],3,0),"-")</f>
        <v>-</v>
      </c>
      <c r="H191" s="2" t="str">
        <f>IFERROR(VLOOKUP(Tabela3[[#This Row],[Disciplina]],q2016_3[],2,0),"_")</f>
        <v>_</v>
      </c>
      <c r="I191" s="2" t="str">
        <f>IFERROR(VLOOKUP(Tabela3[[#This Row],[Disciplina]],q2016_3[],3,0),"-")</f>
        <v>-</v>
      </c>
      <c r="J191" s="5" t="str">
        <f>IFERROR(VLOOKUP(Tabela3[[#This Row],[Disciplina]],q2016_3[],4,0),"-")</f>
        <v>-</v>
      </c>
      <c r="K191" s="2" t="str">
        <f>IFERROR(VLOOKUP(Tabela3[[#This Row],[Disciplina]],q2016_2[],2,0),"_")</f>
        <v>_</v>
      </c>
      <c r="L191" s="2" t="str">
        <f>IFERROR(VLOOKUP(Tabela3[[#This Row],[Disciplina]],q2016_2[],3,0),"-")</f>
        <v>-</v>
      </c>
      <c r="M191" s="5" t="str">
        <f>IFERROR(VLOOKUP(Tabela3[[#This Row],[Disciplina]],q2016_2[],4,0),"-")</f>
        <v>-</v>
      </c>
      <c r="N191" s="6" t="str">
        <f>IFERROR(VLOOKUP(Tabela3[[#This Row],[Disciplina]],q2016_1[],2,0),"_")</f>
        <v>_</v>
      </c>
      <c r="O191" s="2" t="str">
        <f>IFERROR(VLOOKUP(Tabela3[[#This Row],[Disciplina]],q2016_1[],3,0),"-")</f>
        <v>-</v>
      </c>
      <c r="P191" s="5" t="str">
        <f>IFERROR(VLOOKUP(Tabela3[[#This Row],[Disciplina]],q2016_1[],4,0),"-")</f>
        <v>-</v>
      </c>
      <c r="Q191" s="2" t="str">
        <f>IFERROR(VLOOKUP(Tabela3[[#This Row],[Disciplina]],q2015_3[],2,0),"_")</f>
        <v>_</v>
      </c>
      <c r="R191" s="2" t="str">
        <f>IFERROR(VLOOKUP(Tabela3[[#This Row],[Disciplina]],q2015_3[],3,0),"_")</f>
        <v>_</v>
      </c>
      <c r="S191" s="5" t="str">
        <f>IFERROR(VLOOKUP(Tabela3[[#This Row],[Disciplina]],q2015_3[],4,0),"_")</f>
        <v>_</v>
      </c>
      <c r="T191" s="6">
        <f>IFERROR(VLOOKUP(Tabela3[[#This Row],[Disciplina]],q2015_2[],2,0),"_")</f>
        <v>0</v>
      </c>
      <c r="U191" s="2">
        <f>IFERROR(VLOOKUP(Tabela3[[#This Row],[Disciplina]],q2015_2[],3,0),"_")</f>
        <v>0</v>
      </c>
      <c r="V191" s="7" t="str">
        <f>IFERROR(VLOOKUP(Tabela3[[#This Row],[Disciplina]],q2015_2[],4,0),"_")</f>
        <v>Jean Jacques Bonvent</v>
      </c>
      <c r="W191" s="2" t="str">
        <f>IFERROR(VLOOKUP(Tabela3[[#This Row],[Disciplina]],q2015_1[],2,0),"_")</f>
        <v>_</v>
      </c>
      <c r="X191" s="2" t="str">
        <f>IFERROR(VLOOKUP(Tabela3[[#This Row],[Disciplina]],q2015_1[],3,0),"_")</f>
        <v>_</v>
      </c>
      <c r="Y191" s="2" t="str">
        <f>IFERROR(VLOOKUP(Tabela3[[#This Row],[Disciplina]],q2015_1[],4,0),"_")</f>
        <v>_</v>
      </c>
    </row>
    <row r="192" spans="1:25" x14ac:dyDescent="0.25">
      <c r="A192" s="3" t="s">
        <v>244</v>
      </c>
      <c r="B192" t="str">
        <f>IFERROR(VLOOKUP(Tabela3[[#This Row],[Disciplina]],Tabela10[],2,0),"-")</f>
        <v>-</v>
      </c>
      <c r="C192" s="3" t="str">
        <f>IFERROR(VLOOKUP(Tabela3[[#This Row],[Disciplina]],Tabela10[],3,0),"-")</f>
        <v>-</v>
      </c>
      <c r="D192" s="10">
        <f>IFERROR(VLOOKUP(Tabela3[[#This Row],[Disciplina]],Tabela9[],2,0),"-")</f>
        <v>0</v>
      </c>
      <c r="E192" s="3" t="str">
        <f>IFERROR(VLOOKUP(Tabela3[[#This Row],[Disciplina]],Tabela9[],3,0),"-")</f>
        <v>LETICIE MENDONCA FERREIRA</v>
      </c>
      <c r="F192" s="10" t="str">
        <f>IFERROR(VLOOKUP(Tabela3[[#This Row],[Disciplina]],Tabela8[],2,0),"-")</f>
        <v>-</v>
      </c>
      <c r="G192" s="3" t="str">
        <f>IFERROR(VLOOKUP(Tabela3[[#This Row],[Disciplina]],Tabela8[],3,0),"-")</f>
        <v>-</v>
      </c>
      <c r="H192" s="2" t="str">
        <f>IFERROR(VLOOKUP(Tabela3[[#This Row],[Disciplina]],q2016_3[],2,0),"_")</f>
        <v>_</v>
      </c>
      <c r="I192" s="2" t="str">
        <f>IFERROR(VLOOKUP(Tabela3[[#This Row],[Disciplina]],q2016_3[],3,0),"-")</f>
        <v>-</v>
      </c>
      <c r="J192" s="5" t="str">
        <f>IFERROR(VLOOKUP(Tabela3[[#This Row],[Disciplina]],q2016_3[],4,0),"-")</f>
        <v>-</v>
      </c>
      <c r="K192">
        <f>IFERROR(VLOOKUP(Tabela3[[#This Row],[Disciplina]],q2016_2[],2,0),"_")</f>
        <v>2</v>
      </c>
      <c r="L192">
        <f>IFERROR(VLOOKUP(Tabela3[[#This Row],[Disciplina]],q2016_2[],3,0),"-")</f>
        <v>0</v>
      </c>
      <c r="M192" s="4" t="str">
        <f>IFERROR(VLOOKUP(Tabela3[[#This Row],[Disciplina]],q2016_2[],4,0),"-")</f>
        <v>Antonio Alvaro Ranha Neves</v>
      </c>
      <c r="N192" s="9" t="str">
        <f>IFERROR(VLOOKUP(Tabela3[[#This Row],[Disciplina]],q2016_1[],2,0),"_")</f>
        <v>_</v>
      </c>
      <c r="O192" t="str">
        <f>IFERROR(VLOOKUP(Tabela3[[#This Row],[Disciplina]],q2016_1[],3,0),"-")</f>
        <v>-</v>
      </c>
      <c r="P192" s="4" t="str">
        <f>IFERROR(VLOOKUP(Tabela3[[#This Row],[Disciplina]],q2016_1[],4,0),"-")</f>
        <v>-</v>
      </c>
      <c r="Q192" t="str">
        <f>IFERROR(VLOOKUP(Tabela3[[#This Row],[Disciplina]],q2015_3[],2,0),"_")</f>
        <v>_</v>
      </c>
      <c r="R192" t="str">
        <f>IFERROR(VLOOKUP(Tabela3[[#This Row],[Disciplina]],q2015_3[],3,0),"_")</f>
        <v>_</v>
      </c>
      <c r="S192" s="4" t="str">
        <f>IFERROR(VLOOKUP(Tabela3[[#This Row],[Disciplina]],q2015_3[],4,0),"_")</f>
        <v>_</v>
      </c>
      <c r="T192" s="9" t="str">
        <f>IFERROR(VLOOKUP(Tabela3[[#This Row],[Disciplina]],q2015_2[],2,0),"_")</f>
        <v>_</v>
      </c>
      <c r="U192" t="str">
        <f>IFERROR(VLOOKUP(Tabela3[[#This Row],[Disciplina]],q2015_2[],3,0),"_")</f>
        <v>_</v>
      </c>
      <c r="V192" s="3" t="str">
        <f>IFERROR(VLOOKUP(Tabela3[[#This Row],[Disciplina]],q2015_2[],4,0),"_")</f>
        <v>_</v>
      </c>
      <c r="W192" t="str">
        <f>IFERROR(VLOOKUP(Tabela3[[#This Row],[Disciplina]],q2015_1[],2,0),"_")</f>
        <v>_</v>
      </c>
      <c r="X192" t="str">
        <f>IFERROR(VLOOKUP(Tabela3[[#This Row],[Disciplina]],q2015_1[],3,0),"_")</f>
        <v>_</v>
      </c>
      <c r="Y192" t="str">
        <f>IFERROR(VLOOKUP(Tabela3[[#This Row],[Disciplina]],q2015_1[],4,0),"_")</f>
        <v>_</v>
      </c>
    </row>
    <row r="193" spans="1:25" x14ac:dyDescent="0.25">
      <c r="A193" s="3" t="s">
        <v>105</v>
      </c>
      <c r="B193">
        <f>IFERROR(VLOOKUP(Tabela3[[#This Row],[Disciplina]],Tabela10[],2,0),"-")</f>
        <v>0</v>
      </c>
      <c r="C193" s="3" t="str">
        <f>IFERROR(VLOOKUP(Tabela3[[#This Row],[Disciplina]],Tabela10[],3,0),"-")</f>
        <v>Leticie Mendonça Ferreira</v>
      </c>
      <c r="D193" s="10" t="str">
        <f>IFERROR(VLOOKUP(Tabela3[[#This Row],[Disciplina]],Tabela9[],2,0),"-")</f>
        <v>-</v>
      </c>
      <c r="E193" s="3" t="str">
        <f>IFERROR(VLOOKUP(Tabela3[[#This Row],[Disciplina]],Tabela9[],3,0),"-")</f>
        <v>-</v>
      </c>
      <c r="F193" s="10" t="str">
        <f>IFERROR(VLOOKUP(Tabela3[[#This Row],[Disciplina]],Tabela8[],2,0),"-")</f>
        <v>-</v>
      </c>
      <c r="G193" s="3" t="str">
        <f>IFERROR(VLOOKUP(Tabela3[[#This Row],[Disciplina]],Tabela8[],3,0),"-")</f>
        <v>-</v>
      </c>
      <c r="H193">
        <f>IFERROR(VLOOKUP(Tabela3[[#This Row],[Disciplina]],q2016_3[],2,0),"_")</f>
        <v>2</v>
      </c>
      <c r="I193">
        <f>IFERROR(VLOOKUP(Tabela3[[#This Row],[Disciplina]],q2016_3[],3,0),"-")</f>
        <v>0</v>
      </c>
      <c r="J193" s="4" t="str">
        <f>IFERROR(VLOOKUP(Tabela3[[#This Row],[Disciplina]],q2016_3[],4,0),"-")</f>
        <v>Leticie Mendonça Ferreira</v>
      </c>
      <c r="K193">
        <f>IFERROR(VLOOKUP(Tabela3[[#This Row],[Disciplina]],q2016_2[],2,0),"_")</f>
        <v>1</v>
      </c>
      <c r="L193">
        <f>IFERROR(VLOOKUP(Tabela3[[#This Row],[Disciplina]],q2016_2[],3,0),"-")</f>
        <v>0</v>
      </c>
      <c r="M193" s="4" t="str">
        <f>IFERROR(VLOOKUP(Tabela3[[#This Row],[Disciplina]],q2016_2[],4,0),"-")</f>
        <v>Jean Jacques Bonvent</v>
      </c>
      <c r="N193" s="9" t="str">
        <f>IFERROR(VLOOKUP(Tabela3[[#This Row],[Disciplina]],q2016_1[],2,0),"_")</f>
        <v>_</v>
      </c>
      <c r="O193" t="str">
        <f>IFERROR(VLOOKUP(Tabela3[[#This Row],[Disciplina]],q2016_1[],3,0),"-")</f>
        <v>-</v>
      </c>
      <c r="P193" s="4" t="str">
        <f>IFERROR(VLOOKUP(Tabela3[[#This Row],[Disciplina]],q2016_1[],4,0),"-")</f>
        <v>-</v>
      </c>
      <c r="Q193" t="str">
        <f>IFERROR(VLOOKUP(Tabela3[[#This Row],[Disciplina]],q2015_3[],2,0),"_")</f>
        <v>_</v>
      </c>
      <c r="R193" t="str">
        <f>IFERROR(VLOOKUP(Tabela3[[#This Row],[Disciplina]],q2015_3[],3,0),"_")</f>
        <v>_</v>
      </c>
      <c r="S193" s="4" t="str">
        <f>IFERROR(VLOOKUP(Tabela3[[#This Row],[Disciplina]],q2015_3[],4,0),"_")</f>
        <v>_</v>
      </c>
      <c r="T193" s="9" t="str">
        <f>IFERROR(VLOOKUP(Tabela3[[#This Row],[Disciplina]],q2015_2[],2,0),"_")</f>
        <v>_</v>
      </c>
      <c r="U193" t="str">
        <f>IFERROR(VLOOKUP(Tabela3[[#This Row],[Disciplina]],q2015_2[],3,0),"_")</f>
        <v>_</v>
      </c>
      <c r="V193" s="3" t="str">
        <f>IFERROR(VLOOKUP(Tabela3[[#This Row],[Disciplina]],q2015_2[],4,0),"_")</f>
        <v>_</v>
      </c>
      <c r="W193" t="str">
        <f>IFERROR(VLOOKUP(Tabela3[[#This Row],[Disciplina]],q2015_1[],2,0),"_")</f>
        <v>_</v>
      </c>
      <c r="X193" t="str">
        <f>IFERROR(VLOOKUP(Tabela3[[#This Row],[Disciplina]],q2015_1[],3,0),"_")</f>
        <v>_</v>
      </c>
      <c r="Y193" t="str">
        <f>IFERROR(VLOOKUP(Tabela3[[#This Row],[Disciplina]],q2015_1[],4,0),"_")</f>
        <v>_</v>
      </c>
    </row>
    <row r="194" spans="1:25" x14ac:dyDescent="0.25">
      <c r="A194" s="3" t="s">
        <v>107</v>
      </c>
      <c r="B194" t="str">
        <f>IFERROR(VLOOKUP(Tabela3[[#This Row],[Disciplina]],Tabela10[],2,0),"-")</f>
        <v>-</v>
      </c>
      <c r="C194" s="3" t="str">
        <f>IFERROR(VLOOKUP(Tabela3[[#This Row],[Disciplina]],Tabela10[],3,0),"-")</f>
        <v>-</v>
      </c>
      <c r="D194" s="10" t="str">
        <f>IFERROR(VLOOKUP(Tabela3[[#This Row],[Disciplina]],Tabela9[],2,0),"-")</f>
        <v>-</v>
      </c>
      <c r="E194" s="3" t="str">
        <f>IFERROR(VLOOKUP(Tabela3[[#This Row],[Disciplina]],Tabela9[],3,0),"-")</f>
        <v>-</v>
      </c>
      <c r="F194" s="10">
        <f>IFERROR(VLOOKUP(Tabela3[[#This Row],[Disciplina]],Tabela8[],2,0),"-")</f>
        <v>0</v>
      </c>
      <c r="G194" s="3" t="str">
        <f>IFERROR(VLOOKUP(Tabela3[[#This Row],[Disciplina]],Tabela8[],3,0),"-")</f>
        <v>Mauro Rogerio Cosentino</v>
      </c>
      <c r="H194">
        <f>IFERROR(VLOOKUP(Tabela3[[#This Row],[Disciplina]],q2016_3[],2,0),"_")</f>
        <v>1</v>
      </c>
      <c r="I194">
        <f>IFERROR(VLOOKUP(Tabela3[[#This Row],[Disciplina]],q2016_3[],3,0),"-")</f>
        <v>0</v>
      </c>
      <c r="J194" s="4" t="str">
        <f>IFERROR(VLOOKUP(Tabela3[[#This Row],[Disciplina]],q2016_3[],4,0),"-")</f>
        <v>Roberto Menezes Serra</v>
      </c>
      <c r="K194" t="str">
        <f>IFERROR(VLOOKUP(Tabela3[[#This Row],[Disciplina]],q2016_2[],2,0),"_")</f>
        <v>_</v>
      </c>
      <c r="L194" t="str">
        <f>IFERROR(VLOOKUP(Tabela3[[#This Row],[Disciplina]],q2016_2[],3,0),"-")</f>
        <v>-</v>
      </c>
      <c r="M194" s="4" t="str">
        <f>IFERROR(VLOOKUP(Tabela3[[#This Row],[Disciplina]],q2016_2[],4,0),"-")</f>
        <v>-</v>
      </c>
      <c r="N194" s="9" t="str">
        <f>IFERROR(VLOOKUP(Tabela3[[#This Row],[Disciplina]],q2016_1[],2,0),"_")</f>
        <v>_</v>
      </c>
      <c r="O194" t="str">
        <f>IFERROR(VLOOKUP(Tabela3[[#This Row],[Disciplina]],q2016_1[],3,0),"-")</f>
        <v>-</v>
      </c>
      <c r="P194" s="4" t="str">
        <f>IFERROR(VLOOKUP(Tabela3[[#This Row],[Disciplina]],q2016_1[],4,0),"-")</f>
        <v>-</v>
      </c>
      <c r="Q194" t="str">
        <f>IFERROR(VLOOKUP(Tabela3[[#This Row],[Disciplina]],q2015_3[],2,0),"_")</f>
        <v>_</v>
      </c>
      <c r="R194" t="str">
        <f>IFERROR(VLOOKUP(Tabela3[[#This Row],[Disciplina]],q2015_3[],3,0),"_")</f>
        <v>_</v>
      </c>
      <c r="S194" s="4" t="str">
        <f>IFERROR(VLOOKUP(Tabela3[[#This Row],[Disciplina]],q2015_3[],4,0),"_")</f>
        <v>_</v>
      </c>
      <c r="T194" s="9" t="str">
        <f>IFERROR(VLOOKUP(Tabela3[[#This Row],[Disciplina]],q2015_2[],2,0),"_")</f>
        <v>_</v>
      </c>
      <c r="U194" t="str">
        <f>IFERROR(VLOOKUP(Tabela3[[#This Row],[Disciplina]],q2015_2[],3,0),"_")</f>
        <v>_</v>
      </c>
      <c r="V194" s="3" t="str">
        <f>IFERROR(VLOOKUP(Tabela3[[#This Row],[Disciplina]],q2015_2[],4,0),"_")</f>
        <v>_</v>
      </c>
      <c r="W194" t="str">
        <f>IFERROR(VLOOKUP(Tabela3[[#This Row],[Disciplina]],q2015_1[],2,0),"_")</f>
        <v>_</v>
      </c>
      <c r="X194" t="str">
        <f>IFERROR(VLOOKUP(Tabela3[[#This Row],[Disciplina]],q2015_1[],3,0),"_")</f>
        <v>_</v>
      </c>
      <c r="Y194" t="str">
        <f>IFERROR(VLOOKUP(Tabela3[[#This Row],[Disciplina]],q2015_1[],4,0),"_")</f>
        <v>_</v>
      </c>
    </row>
    <row r="195" spans="1:25" x14ac:dyDescent="0.25">
      <c r="A195" s="3" t="s">
        <v>323</v>
      </c>
      <c r="B195" t="str">
        <f>IFERROR(VLOOKUP(Tabela3[[#This Row],[Disciplina]],Tabela10[],2,0),"-")</f>
        <v>-</v>
      </c>
      <c r="C195" s="3" t="str">
        <f>IFERROR(VLOOKUP(Tabela3[[#This Row],[Disciplina]],Tabela10[],3,0),"-")</f>
        <v>-</v>
      </c>
      <c r="D195" s="10" t="str">
        <f>IFERROR(VLOOKUP(Tabela3[[#This Row],[Disciplina]],Tabela9[],2,0),"-")</f>
        <v>-</v>
      </c>
      <c r="E195" s="3" t="str">
        <f>IFERROR(VLOOKUP(Tabela3[[#This Row],[Disciplina]],Tabela9[],3,0),"-")</f>
        <v>-</v>
      </c>
      <c r="F195" s="10">
        <f>IFERROR(VLOOKUP(Tabela3[[#This Row],[Disciplina]],Tabela8[],2,0),"-")</f>
        <v>0</v>
      </c>
      <c r="G195" s="3" t="str">
        <f>IFERROR(VLOOKUP(Tabela3[[#This Row],[Disciplina]],Tabela8[],3,0),"-")</f>
        <v>Felipe Chen Abrego</v>
      </c>
      <c r="H195" s="2" t="str">
        <f>IFERROR(VLOOKUP(Tabela3[[#This Row],[Disciplina]],q2016_3[],2,0),"_")</f>
        <v>_</v>
      </c>
      <c r="I195" s="2" t="str">
        <f>IFERROR(VLOOKUP(Tabela3[[#This Row],[Disciplina]],q2016_3[],3,0),"-")</f>
        <v>-</v>
      </c>
      <c r="J195" s="5" t="str">
        <f>IFERROR(VLOOKUP(Tabela3[[#This Row],[Disciplina]],q2016_3[],4,0),"-")</f>
        <v>-</v>
      </c>
      <c r="K195" s="2" t="str">
        <f>IFERROR(VLOOKUP(Tabela3[[#This Row],[Disciplina]],q2016_2[],2,0),"_")</f>
        <v>_</v>
      </c>
      <c r="L195" s="2" t="str">
        <f>IFERROR(VLOOKUP(Tabela3[[#This Row],[Disciplina]],q2016_2[],3,0),"-")</f>
        <v>-</v>
      </c>
      <c r="M195" s="5" t="str">
        <f>IFERROR(VLOOKUP(Tabela3[[#This Row],[Disciplina]],q2016_2[],4,0),"-")</f>
        <v>-</v>
      </c>
      <c r="N195" s="6">
        <f>IFERROR(VLOOKUP(Tabela3[[#This Row],[Disciplina]],q2016_1[],2,0),"_")</f>
        <v>1</v>
      </c>
      <c r="O195" s="2">
        <f>IFERROR(VLOOKUP(Tabela3[[#This Row],[Disciplina]],q2016_1[],3,0),"-")</f>
        <v>0</v>
      </c>
      <c r="P195" s="5" t="str">
        <f>IFERROR(VLOOKUP(Tabela3[[#This Row],[Disciplina]],q2016_1[],4,0),"-")</f>
        <v>Felipe Chen Abrego</v>
      </c>
      <c r="Q195" s="2" t="str">
        <f>IFERROR(VLOOKUP(Tabela3[[#This Row],[Disciplina]],q2015_3[],2,0),"_")</f>
        <v>_</v>
      </c>
      <c r="R195" s="2" t="str">
        <f>IFERROR(VLOOKUP(Tabela3[[#This Row],[Disciplina]],q2015_3[],3,0),"_")</f>
        <v>_</v>
      </c>
      <c r="S195" s="5" t="str">
        <f>IFERROR(VLOOKUP(Tabela3[[#This Row],[Disciplina]],q2015_3[],4,0),"_")</f>
        <v>_</v>
      </c>
      <c r="T195" s="6" t="str">
        <f>IFERROR(VLOOKUP(Tabela3[[#This Row],[Disciplina]],q2015_2[],2,0),"_")</f>
        <v>_</v>
      </c>
      <c r="U195" s="2" t="str">
        <f>IFERROR(VLOOKUP(Tabela3[[#This Row],[Disciplina]],q2015_2[],3,0),"_")</f>
        <v>_</v>
      </c>
      <c r="V195" s="7" t="str">
        <f>IFERROR(VLOOKUP(Tabela3[[#This Row],[Disciplina]],q2015_2[],4,0),"_")</f>
        <v>_</v>
      </c>
      <c r="W195" s="2">
        <f>IFERROR(VLOOKUP(Tabela3[[#This Row],[Disciplina]],q2015_1[],2,0),"_")</f>
        <v>2</v>
      </c>
      <c r="X195" s="2">
        <f>IFERROR(VLOOKUP(Tabela3[[#This Row],[Disciplina]],q2015_1[],3,0),"_")</f>
        <v>0</v>
      </c>
      <c r="Y195" s="2" t="str">
        <f>IFERROR(VLOOKUP(Tabela3[[#This Row],[Disciplina]],q2015_1[],4,0),"_")</f>
        <v>FELIPE CHEN ABREGO</v>
      </c>
    </row>
    <row r="196" spans="1:25" x14ac:dyDescent="0.25">
      <c r="A196" s="3" t="s">
        <v>327</v>
      </c>
      <c r="B196" t="str">
        <f>IFERROR(VLOOKUP(Tabela3[[#This Row],[Disciplina]],Tabela10[],2,0),"-")</f>
        <v>-</v>
      </c>
      <c r="C196" s="3" t="str">
        <f>IFERROR(VLOOKUP(Tabela3[[#This Row],[Disciplina]],Tabela10[],3,0),"-")</f>
        <v>-</v>
      </c>
      <c r="D196" s="10" t="str">
        <f>IFERROR(VLOOKUP(Tabela3[[#This Row],[Disciplina]],Tabela9[],2,0),"-")</f>
        <v>-</v>
      </c>
      <c r="E196" s="3" t="str">
        <f>IFERROR(VLOOKUP(Tabela3[[#This Row],[Disciplina]],Tabela9[],3,0),"-")</f>
        <v>-</v>
      </c>
      <c r="F196" s="10" t="str">
        <f>IFERROR(VLOOKUP(Tabela3[[#This Row],[Disciplina]],Tabela8[],2,0),"-")</f>
        <v>-</v>
      </c>
      <c r="G196" s="3" t="str">
        <f>IFERROR(VLOOKUP(Tabela3[[#This Row],[Disciplina]],Tabela8[],3,0),"-")</f>
        <v>-</v>
      </c>
      <c r="H196" s="2" t="str">
        <f>IFERROR(VLOOKUP(Tabela3[[#This Row],[Disciplina]],q2016_3[],2,0),"_")</f>
        <v>_</v>
      </c>
      <c r="I196" s="2" t="str">
        <f>IFERROR(VLOOKUP(Tabela3[[#This Row],[Disciplina]],q2016_3[],3,0),"-")</f>
        <v>-</v>
      </c>
      <c r="J196" s="5" t="str">
        <f>IFERROR(VLOOKUP(Tabela3[[#This Row],[Disciplina]],q2016_3[],4,0),"-")</f>
        <v>-</v>
      </c>
      <c r="K196" s="2" t="str">
        <f>IFERROR(VLOOKUP(Tabela3[[#This Row],[Disciplina]],q2016_2[],2,0),"_")</f>
        <v>_</v>
      </c>
      <c r="L196" s="2" t="str">
        <f>IFERROR(VLOOKUP(Tabela3[[#This Row],[Disciplina]],q2016_2[],3,0),"-")</f>
        <v>-</v>
      </c>
      <c r="M196" s="5" t="str">
        <f>IFERROR(VLOOKUP(Tabela3[[#This Row],[Disciplina]],q2016_2[],4,0),"-")</f>
        <v>-</v>
      </c>
      <c r="N196" s="9">
        <f>IFERROR(VLOOKUP(Tabela3[[#This Row],[Disciplina]],q2016_1[],2,0),"_")</f>
        <v>2</v>
      </c>
      <c r="O196">
        <f>IFERROR(VLOOKUP(Tabela3[[#This Row],[Disciplina]],q2016_1[],3,0),"-")</f>
        <v>0</v>
      </c>
      <c r="P196" s="4" t="str">
        <f>IFERROR(VLOOKUP(Tabela3[[#This Row],[Disciplina]],q2016_1[],4,0),"-")</f>
        <v>Antonio Alvaro Ranha Neves</v>
      </c>
      <c r="Q196">
        <f>IFERROR(VLOOKUP(Tabela3[[#This Row],[Disciplina]],q2015_3[],2,0),"_")</f>
        <v>2</v>
      </c>
      <c r="R196">
        <f>IFERROR(VLOOKUP(Tabela3[[#This Row],[Disciplina]],q2015_3[],3,0),"_")</f>
        <v>0</v>
      </c>
      <c r="S196" s="4" t="str">
        <f>IFERROR(VLOOKUP(Tabela3[[#This Row],[Disciplina]],q2015_3[],4,0),"_")</f>
        <v>José Antonio Souza</v>
      </c>
      <c r="T196" s="9" t="str">
        <f>IFERROR(VLOOKUP(Tabela3[[#This Row],[Disciplina]],q2015_2[],2,0),"_")</f>
        <v>_</v>
      </c>
      <c r="U196" t="str">
        <f>IFERROR(VLOOKUP(Tabela3[[#This Row],[Disciplina]],q2015_2[],3,0),"_")</f>
        <v>_</v>
      </c>
      <c r="V196" s="3" t="str">
        <f>IFERROR(VLOOKUP(Tabela3[[#This Row],[Disciplina]],q2015_2[],4,0),"_")</f>
        <v>_</v>
      </c>
      <c r="W196" t="str">
        <f>IFERROR(VLOOKUP(Tabela3[[#This Row],[Disciplina]],q2015_1[],2,0),"_")</f>
        <v>_</v>
      </c>
      <c r="X196" t="str">
        <f>IFERROR(VLOOKUP(Tabela3[[#This Row],[Disciplina]],q2015_1[],3,0),"_")</f>
        <v>_</v>
      </c>
      <c r="Y196" t="str">
        <f>IFERROR(VLOOKUP(Tabela3[[#This Row],[Disciplina]],q2015_1[],4,0),"_")</f>
        <v>_</v>
      </c>
    </row>
    <row r="197" spans="1:25" x14ac:dyDescent="0.25">
      <c r="A197" s="3" t="s">
        <v>420</v>
      </c>
      <c r="B197" t="str">
        <f>IFERROR(VLOOKUP(Tabela3[[#This Row],[Disciplina]],Tabela10[],2,0),"-")</f>
        <v>-</v>
      </c>
      <c r="C197" s="3" t="str">
        <f>IFERROR(VLOOKUP(Tabela3[[#This Row],[Disciplina]],Tabela10[],3,0),"-")</f>
        <v>-</v>
      </c>
      <c r="D197" s="10" t="str">
        <f>IFERROR(VLOOKUP(Tabela3[[#This Row],[Disciplina]],Tabela9[],2,0),"-")</f>
        <v>-</v>
      </c>
      <c r="E197" s="3" t="str">
        <f>IFERROR(VLOOKUP(Tabela3[[#This Row],[Disciplina]],Tabela9[],3,0),"-")</f>
        <v>-</v>
      </c>
      <c r="F197" s="10" t="str">
        <f>IFERROR(VLOOKUP(Tabela3[[#This Row],[Disciplina]],Tabela8[],2,0),"-")</f>
        <v>-</v>
      </c>
      <c r="G197" s="3" t="str">
        <f>IFERROR(VLOOKUP(Tabela3[[#This Row],[Disciplina]],Tabela8[],3,0),"-")</f>
        <v>-</v>
      </c>
      <c r="H197" s="2" t="str">
        <f>IFERROR(VLOOKUP(Tabela3[[#This Row],[Disciplina]],q2016_3[],2,0),"_")</f>
        <v>_</v>
      </c>
      <c r="I197" s="2" t="str">
        <f>IFERROR(VLOOKUP(Tabela3[[#This Row],[Disciplina]],q2016_3[],3,0),"-")</f>
        <v>-</v>
      </c>
      <c r="J197" s="5" t="str">
        <f>IFERROR(VLOOKUP(Tabela3[[#This Row],[Disciplina]],q2016_3[],4,0),"-")</f>
        <v>-</v>
      </c>
      <c r="K197" s="2" t="str">
        <f>IFERROR(VLOOKUP(Tabela3[[#This Row],[Disciplina]],q2016_2[],2,0),"_")</f>
        <v>_</v>
      </c>
      <c r="L197" s="2" t="str">
        <f>IFERROR(VLOOKUP(Tabela3[[#This Row],[Disciplina]],q2016_2[],3,0),"-")</f>
        <v>-</v>
      </c>
      <c r="M197" s="5" t="str">
        <f>IFERROR(VLOOKUP(Tabela3[[#This Row],[Disciplina]],q2016_2[],4,0),"-")</f>
        <v>-</v>
      </c>
      <c r="N197" s="9" t="str">
        <f>IFERROR(VLOOKUP(Tabela3[[#This Row],[Disciplina]],q2016_1[],2,0),"_")</f>
        <v>_</v>
      </c>
      <c r="O197" t="str">
        <f>IFERROR(VLOOKUP(Tabela3[[#This Row],[Disciplina]],q2016_1[],3,0),"-")</f>
        <v>-</v>
      </c>
      <c r="P197" s="5" t="str">
        <f>IFERROR(VLOOKUP(Tabela3[[#This Row],[Disciplina]],q2016_1[],4,0),"-")</f>
        <v>-</v>
      </c>
      <c r="Q197">
        <f>IFERROR(VLOOKUP(Tabela3[[#This Row],[Disciplina]],q2015_3[],2,0),"_")</f>
        <v>1</v>
      </c>
      <c r="R197">
        <f>IFERROR(VLOOKUP(Tabela3[[#This Row],[Disciplina]],q2015_3[],3,0),"_")</f>
        <v>0</v>
      </c>
      <c r="S197" s="4" t="str">
        <f>IFERROR(VLOOKUP(Tabela3[[#This Row],[Disciplina]],q2015_3[],4,0),"_")</f>
        <v>Leticie Mendonça Ferreira</v>
      </c>
      <c r="T197" s="9" t="str">
        <f>IFERROR(VLOOKUP(Tabela3[[#This Row],[Disciplina]],q2015_2[],2,0),"_")</f>
        <v>_</v>
      </c>
      <c r="U197" t="str">
        <f>IFERROR(VLOOKUP(Tabela3[[#This Row],[Disciplina]],q2015_2[],3,0),"_")</f>
        <v>_</v>
      </c>
      <c r="V197" s="3" t="str">
        <f>IFERROR(VLOOKUP(Tabela3[[#This Row],[Disciplina]],q2015_2[],4,0),"_")</f>
        <v>_</v>
      </c>
      <c r="W197" t="str">
        <f>IFERROR(VLOOKUP(Tabela3[[#This Row],[Disciplina]],q2015_1[],2,0),"_")</f>
        <v>_</v>
      </c>
      <c r="X197" t="str">
        <f>IFERROR(VLOOKUP(Tabela3[[#This Row],[Disciplina]],q2015_1[],3,0),"_")</f>
        <v>_</v>
      </c>
      <c r="Y197" t="str">
        <f>IFERROR(VLOOKUP(Tabela3[[#This Row],[Disciplina]],q2015_1[],4,0),"_")</f>
        <v>_</v>
      </c>
    </row>
    <row r="198" spans="1:25" x14ac:dyDescent="0.25">
      <c r="A198" s="3" t="s">
        <v>421</v>
      </c>
      <c r="B198" t="str">
        <f>IFERROR(VLOOKUP(Tabela3[[#This Row],[Disciplina]],Tabela10[],2,0),"-")</f>
        <v>-</v>
      </c>
      <c r="C198" s="3" t="str">
        <f>IFERROR(VLOOKUP(Tabela3[[#This Row],[Disciplina]],Tabela10[],3,0),"-")</f>
        <v>-</v>
      </c>
      <c r="D198" s="10" t="str">
        <f>IFERROR(VLOOKUP(Tabela3[[#This Row],[Disciplina]],Tabela9[],2,0),"-")</f>
        <v>-</v>
      </c>
      <c r="E198" s="3" t="str">
        <f>IFERROR(VLOOKUP(Tabela3[[#This Row],[Disciplina]],Tabela9[],3,0),"-")</f>
        <v>-</v>
      </c>
      <c r="F198" s="10" t="str">
        <f>IFERROR(VLOOKUP(Tabela3[[#This Row],[Disciplina]],Tabela8[],2,0),"-")</f>
        <v>-</v>
      </c>
      <c r="G198" s="3" t="str">
        <f>IFERROR(VLOOKUP(Tabela3[[#This Row],[Disciplina]],Tabela8[],3,0),"-")</f>
        <v>-</v>
      </c>
      <c r="H198" s="2" t="str">
        <f>IFERROR(VLOOKUP(Tabela3[[#This Row],[Disciplina]],q2016_3[],2,0),"_")</f>
        <v>_</v>
      </c>
      <c r="I198" s="2" t="str">
        <f>IFERROR(VLOOKUP(Tabela3[[#This Row],[Disciplina]],q2016_3[],3,0),"-")</f>
        <v>-</v>
      </c>
      <c r="J198" s="5" t="str">
        <f>IFERROR(VLOOKUP(Tabela3[[#This Row],[Disciplina]],q2016_3[],4,0),"-")</f>
        <v>-</v>
      </c>
      <c r="K198" s="2" t="str">
        <f>IFERROR(VLOOKUP(Tabela3[[#This Row],[Disciplina]],q2016_2[],2,0),"_")</f>
        <v>_</v>
      </c>
      <c r="L198" s="2" t="str">
        <f>IFERROR(VLOOKUP(Tabela3[[#This Row],[Disciplina]],q2016_2[],3,0),"-")</f>
        <v>-</v>
      </c>
      <c r="M198" s="5" t="str">
        <f>IFERROR(VLOOKUP(Tabela3[[#This Row],[Disciplina]],q2016_2[],4,0),"-")</f>
        <v>-</v>
      </c>
      <c r="N198" s="9" t="str">
        <f>IFERROR(VLOOKUP(Tabela3[[#This Row],[Disciplina]],q2016_1[],2,0),"_")</f>
        <v>_</v>
      </c>
      <c r="O198" t="str">
        <f>IFERROR(VLOOKUP(Tabela3[[#This Row],[Disciplina]],q2016_1[],3,0),"-")</f>
        <v>-</v>
      </c>
      <c r="P198" s="5" t="str">
        <f>IFERROR(VLOOKUP(Tabela3[[#This Row],[Disciplina]],q2016_1[],4,0),"-")</f>
        <v>-</v>
      </c>
      <c r="Q198">
        <f>IFERROR(VLOOKUP(Tabela3[[#This Row],[Disciplina]],q2015_3[],2,0),"_")</f>
        <v>1</v>
      </c>
      <c r="R198">
        <f>IFERROR(VLOOKUP(Tabela3[[#This Row],[Disciplina]],q2015_3[],3,0),"_")</f>
        <v>0</v>
      </c>
      <c r="S198" s="4" t="str">
        <f>IFERROR(VLOOKUP(Tabela3[[#This Row],[Disciplina]],q2015_3[],4,0),"_")</f>
        <v>Antonio Alvaro Ranha Neves</v>
      </c>
      <c r="T198" s="9" t="str">
        <f>IFERROR(VLOOKUP(Tabela3[[#This Row],[Disciplina]],q2015_2[],2,0),"_")</f>
        <v>_</v>
      </c>
      <c r="U198" t="str">
        <f>IFERROR(VLOOKUP(Tabela3[[#This Row],[Disciplina]],q2015_2[],3,0),"_")</f>
        <v>_</v>
      </c>
      <c r="V198" s="3" t="str">
        <f>IFERROR(VLOOKUP(Tabela3[[#This Row],[Disciplina]],q2015_2[],4,0),"_")</f>
        <v>_</v>
      </c>
      <c r="W198" t="str">
        <f>IFERROR(VLOOKUP(Tabela3[[#This Row],[Disciplina]],q2015_1[],2,0),"_")</f>
        <v>_</v>
      </c>
      <c r="X198" t="str">
        <f>IFERROR(VLOOKUP(Tabela3[[#This Row],[Disciplina]],q2015_1[],3,0),"_")</f>
        <v>_</v>
      </c>
      <c r="Y198" t="str">
        <f>IFERROR(VLOOKUP(Tabela3[[#This Row],[Disciplina]],q2015_1[],4,0),"_")</f>
        <v>_</v>
      </c>
    </row>
    <row r="199" spans="1:25" x14ac:dyDescent="0.25">
      <c r="A199" s="3" t="s">
        <v>740</v>
      </c>
      <c r="B199">
        <f>IFERROR(VLOOKUP(Tabela3[[#This Row],[Disciplina]],Tabela10[],2,0),"-")</f>
        <v>1</v>
      </c>
      <c r="C199" s="3" t="str">
        <f>IFERROR(VLOOKUP(Tabela3[[#This Row],[Disciplina]],Tabela10[],3,0),"-")</f>
        <v>Kate Mamhy Oliveira Kumada</v>
      </c>
      <c r="D199" t="str">
        <f>IFERROR(VLOOKUP(Tabela3[[#This Row],[Disciplina]],Tabela9[],2,0),"-")</f>
        <v>-</v>
      </c>
      <c r="E199" s="7" t="str">
        <f>IFERROR(VLOOKUP(Tabela3[[#This Row],[Disciplina]],Tabela9[],3,0),"-")</f>
        <v>-</v>
      </c>
      <c r="F199" s="2" t="str">
        <f>IFERROR(VLOOKUP(Tabela3[[#This Row],[Disciplina]],Tabela8[],2,0),"-")</f>
        <v>-</v>
      </c>
      <c r="G199" s="7" t="str">
        <f>IFERROR(VLOOKUP(Tabela3[[#This Row],[Disciplina]],Tabela8[],3,0),"-")</f>
        <v>-</v>
      </c>
      <c r="H199" s="2" t="str">
        <f>IFERROR(VLOOKUP(Tabela3[[#This Row],[Disciplina]],q2016_3[],2,0),"_")</f>
        <v>_</v>
      </c>
      <c r="I199" s="2" t="str">
        <f>IFERROR(VLOOKUP(Tabela3[[#This Row],[Disciplina]],q2016_3[],3,0),"-")</f>
        <v>-</v>
      </c>
      <c r="J199" s="5" t="str">
        <f>IFERROR(VLOOKUP(Tabela3[[#This Row],[Disciplina]],q2016_3[],4,0),"-")</f>
        <v>-</v>
      </c>
      <c r="K199" s="2" t="str">
        <f>IFERROR(VLOOKUP(Tabela3[[#This Row],[Disciplina]],q2016_2[],2,0),"_")</f>
        <v>_</v>
      </c>
      <c r="L199" s="2" t="str">
        <f>IFERROR(VLOOKUP(Tabela3[[#This Row],[Disciplina]],q2016_2[],3,0),"-")</f>
        <v>-</v>
      </c>
      <c r="M199" s="5" t="str">
        <f>IFERROR(VLOOKUP(Tabela3[[#This Row],[Disciplina]],q2016_2[],4,0),"-")</f>
        <v>-</v>
      </c>
      <c r="N199" s="6" t="str">
        <f>IFERROR(VLOOKUP(Tabela3[[#This Row],[Disciplina]],q2016_1[],2,0),"_")</f>
        <v>_</v>
      </c>
      <c r="O199" s="2" t="str">
        <f>IFERROR(VLOOKUP(Tabela3[[#This Row],[Disciplina]],q2016_1[],3,0),"-")</f>
        <v>-</v>
      </c>
      <c r="P199" s="5" t="str">
        <f>IFERROR(VLOOKUP(Tabela3[[#This Row],[Disciplina]],q2016_1[],4,0),"-")</f>
        <v>-</v>
      </c>
      <c r="Q199" s="2" t="str">
        <f>IFERROR(VLOOKUP(Tabela3[[#This Row],[Disciplina]],q2015_3[],2,0),"_")</f>
        <v>_</v>
      </c>
      <c r="R199" s="2" t="str">
        <f>IFERROR(VLOOKUP(Tabela3[[#This Row],[Disciplina]],q2015_3[],3,0),"_")</f>
        <v>_</v>
      </c>
      <c r="S199" s="5" t="str">
        <f>IFERROR(VLOOKUP(Tabela3[[#This Row],[Disciplina]],q2015_3[],4,0),"_")</f>
        <v>_</v>
      </c>
      <c r="T199" s="6" t="str">
        <f>IFERROR(VLOOKUP(Tabela3[[#This Row],[Disciplina]],q2015_2[],2,0),"_")</f>
        <v>_</v>
      </c>
      <c r="U199" s="2" t="str">
        <f>IFERROR(VLOOKUP(Tabela3[[#This Row],[Disciplina]],q2015_2[],3,0),"_")</f>
        <v>_</v>
      </c>
      <c r="V199" s="7" t="str">
        <f>IFERROR(VLOOKUP(Tabela3[[#This Row],[Disciplina]],q2015_2[],4,0),"_")</f>
        <v>_</v>
      </c>
      <c r="W199" s="2" t="str">
        <f>IFERROR(VLOOKUP(Tabela3[[#This Row],[Disciplina]],q2015_1[],2,0),"_")</f>
        <v>_</v>
      </c>
      <c r="X199" s="2" t="str">
        <f>IFERROR(VLOOKUP(Tabela3[[#This Row],[Disciplina]],q2015_1[],3,0),"_")</f>
        <v>_</v>
      </c>
      <c r="Y199" s="2" t="str">
        <f>IFERROR(VLOOKUP(Tabela3[[#This Row],[Disciplina]],q2015_1[],4,0),"_")</f>
        <v>_</v>
      </c>
    </row>
    <row r="200" spans="1:25" x14ac:dyDescent="0.25">
      <c r="A200" s="3" t="s">
        <v>336</v>
      </c>
      <c r="B200" t="str">
        <f>IFERROR(VLOOKUP(Tabela3[[#This Row],[Disciplina]],Tabela10[],2,0),"-")</f>
        <v>-</v>
      </c>
      <c r="C200" s="3" t="str">
        <f>IFERROR(VLOOKUP(Tabela3[[#This Row],[Disciplina]],Tabela10[],3,0),"-")</f>
        <v>-</v>
      </c>
      <c r="D200" s="10" t="str">
        <f>IFERROR(VLOOKUP(Tabela3[[#This Row],[Disciplina]],Tabela9[],2,0),"-")</f>
        <v>-</v>
      </c>
      <c r="E200" s="3" t="str">
        <f>IFERROR(VLOOKUP(Tabela3[[#This Row],[Disciplina]],Tabela9[],3,0),"-")</f>
        <v>-</v>
      </c>
      <c r="F200" s="10">
        <f>IFERROR(VLOOKUP(Tabela3[[#This Row],[Disciplina]],Tabela8[],2,0),"-")</f>
        <v>0</v>
      </c>
      <c r="G200" s="3" t="str">
        <f>IFERROR(VLOOKUP(Tabela3[[#This Row],[Disciplina]],Tabela8[],3,0),"-")</f>
        <v>Dalmo Mandelli</v>
      </c>
      <c r="H200" s="2" t="str">
        <f>IFERROR(VLOOKUP(Tabela3[[#This Row],[Disciplina]],q2016_3[],2,0),"_")</f>
        <v>_</v>
      </c>
      <c r="I200" s="2" t="str">
        <f>IFERROR(VLOOKUP(Tabela3[[#This Row],[Disciplina]],q2016_3[],3,0),"-")</f>
        <v>-</v>
      </c>
      <c r="J200" s="5" t="str">
        <f>IFERROR(VLOOKUP(Tabela3[[#This Row],[Disciplina]],q2016_3[],4,0),"-")</f>
        <v>-</v>
      </c>
      <c r="K200" s="2" t="str">
        <f>IFERROR(VLOOKUP(Tabela3[[#This Row],[Disciplina]],q2016_2[],2,0),"_")</f>
        <v>_</v>
      </c>
      <c r="L200" s="2" t="str">
        <f>IFERROR(VLOOKUP(Tabela3[[#This Row],[Disciplina]],q2016_2[],3,0),"-")</f>
        <v>-</v>
      </c>
      <c r="M200" s="5" t="str">
        <f>IFERROR(VLOOKUP(Tabela3[[#This Row],[Disciplina]],q2016_2[],4,0),"-")</f>
        <v>-</v>
      </c>
      <c r="N200" s="6">
        <f>IFERROR(VLOOKUP(Tabela3[[#This Row],[Disciplina]],q2016_1[],2,0),"_")</f>
        <v>2</v>
      </c>
      <c r="O200" s="2">
        <f>IFERROR(VLOOKUP(Tabela3[[#This Row],[Disciplina]],q2016_1[],3,0),"-")</f>
        <v>0</v>
      </c>
      <c r="P200" s="5" t="str">
        <f>IFERROR(VLOOKUP(Tabela3[[#This Row],[Disciplina]],q2016_1[],4,0),"-")</f>
        <v>Wendel Andrade Alves</v>
      </c>
      <c r="Q200" s="2" t="str">
        <f>IFERROR(VLOOKUP(Tabela3[[#This Row],[Disciplina]],q2015_3[],2,0),"_")</f>
        <v>_</v>
      </c>
      <c r="R200" s="2" t="str">
        <f>IFERROR(VLOOKUP(Tabela3[[#This Row],[Disciplina]],q2015_3[],3,0),"_")</f>
        <v>_</v>
      </c>
      <c r="S200" s="5" t="str">
        <f>IFERROR(VLOOKUP(Tabela3[[#This Row],[Disciplina]],q2015_3[],4,0),"_")</f>
        <v>_</v>
      </c>
      <c r="T200" s="6" t="str">
        <f>IFERROR(VLOOKUP(Tabela3[[#This Row],[Disciplina]],q2015_2[],2,0),"_")</f>
        <v>_</v>
      </c>
      <c r="U200" s="2" t="str">
        <f>IFERROR(VLOOKUP(Tabela3[[#This Row],[Disciplina]],q2015_2[],3,0),"_")</f>
        <v>_</v>
      </c>
      <c r="V200" s="7" t="str">
        <f>IFERROR(VLOOKUP(Tabela3[[#This Row],[Disciplina]],q2015_2[],4,0),"_")</f>
        <v>_</v>
      </c>
      <c r="W200" s="2">
        <f>IFERROR(VLOOKUP(Tabela3[[#This Row],[Disciplina]],q2015_1[],2,0),"_")</f>
        <v>2</v>
      </c>
      <c r="X200" s="2">
        <f>IFERROR(VLOOKUP(Tabela3[[#This Row],[Disciplina]],q2015_1[],3,0),"_")</f>
        <v>0</v>
      </c>
      <c r="Y200" s="2" t="str">
        <f>IFERROR(VLOOKUP(Tabela3[[#This Row],[Disciplina]],q2015_1[],4,0),"_")</f>
        <v>WENDEL ANDRADE ALVES</v>
      </c>
    </row>
    <row r="201" spans="1:25" x14ac:dyDescent="0.25">
      <c r="A201" s="3" t="s">
        <v>247</v>
      </c>
      <c r="B201" t="str">
        <f>IFERROR(VLOOKUP(Tabela3[[#This Row],[Disciplina]],Tabela10[],2,0),"-")</f>
        <v>-</v>
      </c>
      <c r="C201" s="3" t="str">
        <f>IFERROR(VLOOKUP(Tabela3[[#This Row],[Disciplina]],Tabela10[],3,0),"-")</f>
        <v>-</v>
      </c>
      <c r="D201" s="10">
        <f>IFERROR(VLOOKUP(Tabela3[[#This Row],[Disciplina]],Tabela9[],2,0),"-")</f>
        <v>0</v>
      </c>
      <c r="E201" s="3" t="str">
        <f>IFERROR(VLOOKUP(Tabela3[[#This Row],[Disciplina]],Tabela9[],3,0),"-")</f>
        <v>RAFAEL CAVA MORI</v>
      </c>
      <c r="F201" s="10" t="str">
        <f>IFERROR(VLOOKUP(Tabela3[[#This Row],[Disciplina]],Tabela8[],2,0),"-")</f>
        <v>-</v>
      </c>
      <c r="G201" s="3" t="str">
        <f>IFERROR(VLOOKUP(Tabela3[[#This Row],[Disciplina]],Tabela8[],3,0),"-")</f>
        <v>-</v>
      </c>
      <c r="H201" s="2" t="str">
        <f>IFERROR(VLOOKUP(Tabela3[[#This Row],[Disciplina]],q2016_3[],2,0),"_")</f>
        <v>_</v>
      </c>
      <c r="I201" s="2" t="str">
        <f>IFERROR(VLOOKUP(Tabela3[[#This Row],[Disciplina]],q2016_3[],3,0),"-")</f>
        <v>-</v>
      </c>
      <c r="J201" s="5" t="str">
        <f>IFERROR(VLOOKUP(Tabela3[[#This Row],[Disciplina]],q2016_3[],4,0),"-")</f>
        <v>-</v>
      </c>
      <c r="K201">
        <f>IFERROR(VLOOKUP(Tabela3[[#This Row],[Disciplina]],q2016_2[],2,0),"_")</f>
        <v>1</v>
      </c>
      <c r="L201">
        <f>IFERROR(VLOOKUP(Tabela3[[#This Row],[Disciplina]],q2016_2[],3,0),"-")</f>
        <v>0</v>
      </c>
      <c r="M201" s="4" t="str">
        <f>IFERROR(VLOOKUP(Tabela3[[#This Row],[Disciplina]],q2016_2[],4,0),"-")</f>
        <v>Rafael Cava Mori</v>
      </c>
      <c r="N201" s="9" t="str">
        <f>IFERROR(VLOOKUP(Tabela3[[#This Row],[Disciplina]],q2016_1[],2,0),"_")</f>
        <v>_</v>
      </c>
      <c r="O201" t="str">
        <f>IFERROR(VLOOKUP(Tabela3[[#This Row],[Disciplina]],q2016_1[],3,0),"-")</f>
        <v>-</v>
      </c>
      <c r="P201" s="4" t="str">
        <f>IFERROR(VLOOKUP(Tabela3[[#This Row],[Disciplina]],q2016_1[],4,0),"-")</f>
        <v>-</v>
      </c>
      <c r="Q201" t="str">
        <f>IFERROR(VLOOKUP(Tabela3[[#This Row],[Disciplina]],q2015_3[],2,0),"_")</f>
        <v>_</v>
      </c>
      <c r="R201" t="str">
        <f>IFERROR(VLOOKUP(Tabela3[[#This Row],[Disciplina]],q2015_3[],3,0),"_")</f>
        <v>_</v>
      </c>
      <c r="S201" s="4" t="str">
        <f>IFERROR(VLOOKUP(Tabela3[[#This Row],[Disciplina]],q2015_3[],4,0),"_")</f>
        <v>_</v>
      </c>
      <c r="T201" s="9" t="str">
        <f>IFERROR(VLOOKUP(Tabela3[[#This Row],[Disciplina]],q2015_2[],2,0),"_")</f>
        <v>_</v>
      </c>
      <c r="U201" t="str">
        <f>IFERROR(VLOOKUP(Tabela3[[#This Row],[Disciplina]],q2015_2[],3,0),"_")</f>
        <v>_</v>
      </c>
      <c r="V201" s="3" t="str">
        <f>IFERROR(VLOOKUP(Tabela3[[#This Row],[Disciplina]],q2015_2[],4,0),"_")</f>
        <v>_</v>
      </c>
      <c r="W201" t="str">
        <f>IFERROR(VLOOKUP(Tabela3[[#This Row],[Disciplina]],q2015_1[],2,0),"_")</f>
        <v>_</v>
      </c>
      <c r="X201" t="str">
        <f>IFERROR(VLOOKUP(Tabela3[[#This Row],[Disciplina]],q2015_1[],3,0),"_")</f>
        <v>_</v>
      </c>
      <c r="Y201" t="str">
        <f>IFERROR(VLOOKUP(Tabela3[[#This Row],[Disciplina]],q2015_1[],4,0),"_")</f>
        <v>_</v>
      </c>
    </row>
    <row r="202" spans="1:25" x14ac:dyDescent="0.25">
      <c r="A202" s="3" t="s">
        <v>109</v>
      </c>
      <c r="B202">
        <f>IFERROR(VLOOKUP(Tabela3[[#This Row],[Disciplina]],Tabela10[],2,0),"-")</f>
        <v>0</v>
      </c>
      <c r="C202" s="3">
        <f>IFERROR(VLOOKUP(Tabela3[[#This Row],[Disciplina]],Tabela10[],3,0),"-")</f>
        <v>0</v>
      </c>
      <c r="D202" s="10" t="str">
        <f>IFERROR(VLOOKUP(Tabela3[[#This Row],[Disciplina]],Tabela9[],2,0),"-")</f>
        <v>-</v>
      </c>
      <c r="E202" s="3" t="str">
        <f>IFERROR(VLOOKUP(Tabela3[[#This Row],[Disciplina]],Tabela9[],3,0),"-")</f>
        <v>-</v>
      </c>
      <c r="F202" s="10" t="str">
        <f>IFERROR(VLOOKUP(Tabela3[[#This Row],[Disciplina]],Tabela8[],2,0),"-")</f>
        <v>-</v>
      </c>
      <c r="G202" s="3" t="str">
        <f>IFERROR(VLOOKUP(Tabela3[[#This Row],[Disciplina]],Tabela8[],3,0),"-")</f>
        <v>-</v>
      </c>
      <c r="H202" s="2">
        <f>IFERROR(VLOOKUP(Tabela3[[#This Row],[Disciplina]],q2016_3[],2,0),"_")</f>
        <v>2</v>
      </c>
      <c r="I202" s="2">
        <f>IFERROR(VLOOKUP(Tabela3[[#This Row],[Disciplina]],q2016_3[],3,0),"-")</f>
        <v>0</v>
      </c>
      <c r="J202" s="5" t="str">
        <f>IFERROR(VLOOKUP(Tabela3[[#This Row],[Disciplina]],q2016_3[],4,0),"-")</f>
        <v>Anderson de Araújo</v>
      </c>
      <c r="K202" s="2" t="str">
        <f>IFERROR(VLOOKUP(Tabela3[[#This Row],[Disciplina]],q2016_2[],2,0),"_")</f>
        <v>_</v>
      </c>
      <c r="L202" s="2" t="str">
        <f>IFERROR(VLOOKUP(Tabela3[[#This Row],[Disciplina]],q2016_2[],3,0),"-")</f>
        <v>-</v>
      </c>
      <c r="M202" s="5" t="str">
        <f>IFERROR(VLOOKUP(Tabela3[[#This Row],[Disciplina]],q2016_2[],4,0),"-")</f>
        <v>-</v>
      </c>
      <c r="N202" s="6" t="str">
        <f>IFERROR(VLOOKUP(Tabela3[[#This Row],[Disciplina]],q2016_1[],2,0),"_")</f>
        <v>_</v>
      </c>
      <c r="O202" s="2" t="str">
        <f>IFERROR(VLOOKUP(Tabela3[[#This Row],[Disciplina]],q2016_1[],3,0),"-")</f>
        <v>-</v>
      </c>
      <c r="P202" s="5" t="str">
        <f>IFERROR(VLOOKUP(Tabela3[[#This Row],[Disciplina]],q2016_1[],4,0),"-")</f>
        <v>-</v>
      </c>
      <c r="Q202" s="2">
        <f>IFERROR(VLOOKUP(Tabela3[[#This Row],[Disciplina]],q2015_3[],2,0),"_")</f>
        <v>1</v>
      </c>
      <c r="R202" s="2">
        <f>IFERROR(VLOOKUP(Tabela3[[#This Row],[Disciplina]],q2015_3[],3,0),"_")</f>
        <v>0</v>
      </c>
      <c r="S202" s="5" t="str">
        <f>IFERROR(VLOOKUP(Tabela3[[#This Row],[Disciplina]],q2015_3[],4,0),"_")</f>
        <v>William José Steinle</v>
      </c>
      <c r="T202" s="6" t="str">
        <f>IFERROR(VLOOKUP(Tabela3[[#This Row],[Disciplina]],q2015_2[],2,0),"_")</f>
        <v>_</v>
      </c>
      <c r="U202" s="2" t="str">
        <f>IFERROR(VLOOKUP(Tabela3[[#This Row],[Disciplina]],q2015_2[],3,0),"_")</f>
        <v>_</v>
      </c>
      <c r="V202" s="7" t="str">
        <f>IFERROR(VLOOKUP(Tabela3[[#This Row],[Disciplina]],q2015_2[],4,0),"_")</f>
        <v>_</v>
      </c>
      <c r="W202" s="2">
        <f>IFERROR(VLOOKUP(Tabela3[[#This Row],[Disciplina]],q2015_1[],2,0),"_")</f>
        <v>2</v>
      </c>
      <c r="X202" s="2">
        <f>IFERROR(VLOOKUP(Tabela3[[#This Row],[Disciplina]],q2015_1[],3,0),"_")</f>
        <v>0</v>
      </c>
      <c r="Y202" s="2" t="str">
        <f>IFERROR(VLOOKUP(Tabela3[[#This Row],[Disciplina]],q2015_1[],4,0),"_")</f>
        <v>ROQUE DA COSTA CAIERO</v>
      </c>
    </row>
    <row r="203" spans="1:25" x14ac:dyDescent="0.25">
      <c r="A203" s="3" t="s">
        <v>111</v>
      </c>
      <c r="B203" t="str">
        <f>IFERROR(VLOOKUP(Tabela3[[#This Row],[Disciplina]],Tabela10[],2,0),"-")</f>
        <v>-</v>
      </c>
      <c r="C203" s="3" t="str">
        <f>IFERROR(VLOOKUP(Tabela3[[#This Row],[Disciplina]],Tabela10[],3,0),"-")</f>
        <v>-</v>
      </c>
      <c r="D203" s="10" t="str">
        <f>IFERROR(VLOOKUP(Tabela3[[#This Row],[Disciplina]],Tabela9[],2,0),"-")</f>
        <v>-</v>
      </c>
      <c r="E203" s="3" t="str">
        <f>IFERROR(VLOOKUP(Tabela3[[#This Row],[Disciplina]],Tabela9[],3,0),"-")</f>
        <v>-</v>
      </c>
      <c r="F203" s="10" t="str">
        <f>IFERROR(VLOOKUP(Tabela3[[#This Row],[Disciplina]],Tabela8[],2,0),"-")</f>
        <v>-</v>
      </c>
      <c r="G203" s="3" t="str">
        <f>IFERROR(VLOOKUP(Tabela3[[#This Row],[Disciplina]],Tabela8[],3,0),"-")</f>
        <v>-</v>
      </c>
      <c r="H203">
        <f>IFERROR(VLOOKUP(Tabela3[[#This Row],[Disciplina]],q2016_3[],2,0),"_")</f>
        <v>2</v>
      </c>
      <c r="I203">
        <f>IFERROR(VLOOKUP(Tabela3[[#This Row],[Disciplina]],q2016_3[],3,0),"-")</f>
        <v>0</v>
      </c>
      <c r="J203" s="4" t="str">
        <f>IFERROR(VLOOKUP(Tabela3[[#This Row],[Disciplina]],q2016_3[],4,0),"-")</f>
        <v>Hueder Paulo Moisés de Oliveira</v>
      </c>
      <c r="K203" t="str">
        <f>IFERROR(VLOOKUP(Tabela3[[#This Row],[Disciplina]],q2016_2[],2,0),"_")</f>
        <v>_</v>
      </c>
      <c r="L203" t="str">
        <f>IFERROR(VLOOKUP(Tabela3[[#This Row],[Disciplina]],q2016_2[],3,0),"-")</f>
        <v>-</v>
      </c>
      <c r="M203" s="4" t="str">
        <f>IFERROR(VLOOKUP(Tabela3[[#This Row],[Disciplina]],q2016_2[],4,0),"-")</f>
        <v>-</v>
      </c>
      <c r="N203" s="9" t="str">
        <f>IFERROR(VLOOKUP(Tabela3[[#This Row],[Disciplina]],q2016_1[],2,0),"_")</f>
        <v>_</v>
      </c>
      <c r="O203" t="str">
        <f>IFERROR(VLOOKUP(Tabela3[[#This Row],[Disciplina]],q2016_1[],3,0),"-")</f>
        <v>-</v>
      </c>
      <c r="P203" s="4" t="str">
        <f>IFERROR(VLOOKUP(Tabela3[[#This Row],[Disciplina]],q2016_1[],4,0),"-")</f>
        <v>-</v>
      </c>
      <c r="Q203">
        <f>IFERROR(VLOOKUP(Tabela3[[#This Row],[Disciplina]],q2015_3[],2,0),"_")</f>
        <v>2</v>
      </c>
      <c r="R203">
        <f>IFERROR(VLOOKUP(Tabela3[[#This Row],[Disciplina]],q2015_3[],3,0),"_")</f>
        <v>0</v>
      </c>
      <c r="S203" s="4" t="str">
        <f>IFERROR(VLOOKUP(Tabela3[[#This Row],[Disciplina]],q2015_3[],4,0),"_")</f>
        <v>Márcia Aparecida da Silva Spinacé</v>
      </c>
      <c r="T203" s="9" t="str">
        <f>IFERROR(VLOOKUP(Tabela3[[#This Row],[Disciplina]],q2015_2[],2,0),"_")</f>
        <v>_</v>
      </c>
      <c r="U203" t="str">
        <f>IFERROR(VLOOKUP(Tabela3[[#This Row],[Disciplina]],q2015_2[],3,0),"_")</f>
        <v>_</v>
      </c>
      <c r="V203" s="3" t="str">
        <f>IFERROR(VLOOKUP(Tabela3[[#This Row],[Disciplina]],q2015_2[],4,0),"_")</f>
        <v>_</v>
      </c>
      <c r="W203" t="str">
        <f>IFERROR(VLOOKUP(Tabela3[[#This Row],[Disciplina]],q2015_1[],2,0),"_")</f>
        <v>_</v>
      </c>
      <c r="X203" t="str">
        <f>IFERROR(VLOOKUP(Tabela3[[#This Row],[Disciplina]],q2015_1[],3,0),"_")</f>
        <v>_</v>
      </c>
      <c r="Y203" t="str">
        <f>IFERROR(VLOOKUP(Tabela3[[#This Row],[Disciplina]],q2015_1[],4,0),"_")</f>
        <v>_</v>
      </c>
    </row>
    <row r="204" spans="1:25" x14ac:dyDescent="0.25">
      <c r="A204" s="3" t="s">
        <v>324</v>
      </c>
      <c r="B204" t="str">
        <f>IFERROR(VLOOKUP(Tabela3[[#This Row],[Disciplina]],Tabela10[],2,0),"-")</f>
        <v>-</v>
      </c>
      <c r="C204" s="3" t="str">
        <f>IFERROR(VLOOKUP(Tabela3[[#This Row],[Disciplina]],Tabela10[],3,0),"-")</f>
        <v>-</v>
      </c>
      <c r="D204" s="10" t="str">
        <f>IFERROR(VLOOKUP(Tabela3[[#This Row],[Disciplina]],Tabela9[],2,0),"-")</f>
        <v>-</v>
      </c>
      <c r="E204" s="3" t="str">
        <f>IFERROR(VLOOKUP(Tabela3[[#This Row],[Disciplina]],Tabela9[],3,0),"-")</f>
        <v>-</v>
      </c>
      <c r="F204" s="10" t="str">
        <f>IFERROR(VLOOKUP(Tabela3[[#This Row],[Disciplina]],Tabela8[],2,0),"-")</f>
        <v>-</v>
      </c>
      <c r="G204" s="3" t="str">
        <f>IFERROR(VLOOKUP(Tabela3[[#This Row],[Disciplina]],Tabela8[],3,0),"-")</f>
        <v>-</v>
      </c>
      <c r="H204" s="2" t="str">
        <f>IFERROR(VLOOKUP(Tabela3[[#This Row],[Disciplina]],q2016_3[],2,0),"_")</f>
        <v>_</v>
      </c>
      <c r="I204" s="2" t="str">
        <f>IFERROR(VLOOKUP(Tabela3[[#This Row],[Disciplina]],q2016_3[],3,0),"-")</f>
        <v>-</v>
      </c>
      <c r="J204" s="5" t="str">
        <f>IFERROR(VLOOKUP(Tabela3[[#This Row],[Disciplina]],q2016_3[],4,0),"-")</f>
        <v>-</v>
      </c>
      <c r="K204" s="2" t="str">
        <f>IFERROR(VLOOKUP(Tabela3[[#This Row],[Disciplina]],q2016_2[],2,0),"_")</f>
        <v>_</v>
      </c>
      <c r="L204" s="2" t="str">
        <f>IFERROR(VLOOKUP(Tabela3[[#This Row],[Disciplina]],q2016_2[],3,0),"-")</f>
        <v>-</v>
      </c>
      <c r="M204" s="5" t="str">
        <f>IFERROR(VLOOKUP(Tabela3[[#This Row],[Disciplina]],q2016_2[],4,0),"-")</f>
        <v>-</v>
      </c>
      <c r="N204" s="6">
        <f>IFERROR(VLOOKUP(Tabela3[[#This Row],[Disciplina]],q2016_1[],2,0),"_")</f>
        <v>1</v>
      </c>
      <c r="O204" s="2">
        <f>IFERROR(VLOOKUP(Tabela3[[#This Row],[Disciplina]],q2016_1[],3,0),"-")</f>
        <v>0</v>
      </c>
      <c r="P204" s="5" t="str">
        <f>IFERROR(VLOOKUP(Tabela3[[#This Row],[Disciplina]],q2016_1[],4,0),"-")</f>
        <v>Valery Shchesnovich</v>
      </c>
      <c r="Q204" s="2" t="str">
        <f>IFERROR(VLOOKUP(Tabela3[[#This Row],[Disciplina]],q2015_3[],2,0),"_")</f>
        <v>_</v>
      </c>
      <c r="R204" s="2" t="str">
        <f>IFERROR(VLOOKUP(Tabela3[[#This Row],[Disciplina]],q2015_3[],3,0),"_")</f>
        <v>_</v>
      </c>
      <c r="S204" s="5" t="str">
        <f>IFERROR(VLOOKUP(Tabela3[[#This Row],[Disciplina]],q2015_3[],4,0),"_")</f>
        <v>_</v>
      </c>
      <c r="T204" s="6" t="str">
        <f>IFERROR(VLOOKUP(Tabela3[[#This Row],[Disciplina]],q2015_2[],2,0),"_")</f>
        <v>_</v>
      </c>
      <c r="U204" s="2" t="str">
        <f>IFERROR(VLOOKUP(Tabela3[[#This Row],[Disciplina]],q2015_2[],3,0),"_")</f>
        <v>_</v>
      </c>
      <c r="V204" s="7" t="str">
        <f>IFERROR(VLOOKUP(Tabela3[[#This Row],[Disciplina]],q2015_2[],4,0),"_")</f>
        <v>_</v>
      </c>
      <c r="W204" s="2">
        <f>IFERROR(VLOOKUP(Tabela3[[#This Row],[Disciplina]],q2015_1[],2,0),"_")</f>
        <v>2</v>
      </c>
      <c r="X204" s="2">
        <f>IFERROR(VLOOKUP(Tabela3[[#This Row],[Disciplina]],q2015_1[],3,0),"_")</f>
        <v>0</v>
      </c>
      <c r="Y204" s="2" t="str">
        <f>IFERROR(VLOOKUP(Tabela3[[#This Row],[Disciplina]],q2015_1[],4,0),"_")</f>
        <v>RICARDO PAZKO</v>
      </c>
    </row>
    <row r="205" spans="1:25" x14ac:dyDescent="0.25">
      <c r="A205" s="3" t="s">
        <v>494</v>
      </c>
      <c r="B205" t="str">
        <f>IFERROR(VLOOKUP(Tabela3[[#This Row],[Disciplina]],Tabela10[],2,0),"-")</f>
        <v>-</v>
      </c>
      <c r="C205" s="3" t="str">
        <f>IFERROR(VLOOKUP(Tabela3[[#This Row],[Disciplina]],Tabela10[],3,0),"-")</f>
        <v>-</v>
      </c>
      <c r="D205" s="10" t="str">
        <f>IFERROR(VLOOKUP(Tabela3[[#This Row],[Disciplina]],Tabela9[],2,0),"-")</f>
        <v>-</v>
      </c>
      <c r="E205" s="3" t="str">
        <f>IFERROR(VLOOKUP(Tabela3[[#This Row],[Disciplina]],Tabela9[],3,0),"-")</f>
        <v>-</v>
      </c>
      <c r="F205" s="10" t="str">
        <f>IFERROR(VLOOKUP(Tabela3[[#This Row],[Disciplina]],Tabela8[],2,0),"-")</f>
        <v>-</v>
      </c>
      <c r="G205" s="3" t="str">
        <f>IFERROR(VLOOKUP(Tabela3[[#This Row],[Disciplina]],Tabela8[],3,0),"-")</f>
        <v>-</v>
      </c>
      <c r="H205" s="2" t="str">
        <f>IFERROR(VLOOKUP(Tabela3[[#This Row],[Disciplina]],q2016_3[],2,0),"_")</f>
        <v>_</v>
      </c>
      <c r="I205" s="2" t="str">
        <f>IFERROR(VLOOKUP(Tabela3[[#This Row],[Disciplina]],q2016_3[],3,0),"-")</f>
        <v>-</v>
      </c>
      <c r="J205" s="5" t="str">
        <f>IFERROR(VLOOKUP(Tabela3[[#This Row],[Disciplina]],q2016_3[],4,0),"-")</f>
        <v>-</v>
      </c>
      <c r="K205" s="2" t="str">
        <f>IFERROR(VLOOKUP(Tabela3[[#This Row],[Disciplina]],q2016_2[],2,0),"_")</f>
        <v>_</v>
      </c>
      <c r="L205" s="2" t="str">
        <f>IFERROR(VLOOKUP(Tabela3[[#This Row],[Disciplina]],q2016_2[],3,0),"-")</f>
        <v>-</v>
      </c>
      <c r="M205" s="5" t="str">
        <f>IFERROR(VLOOKUP(Tabela3[[#This Row],[Disciplina]],q2016_2[],4,0),"-")</f>
        <v>-</v>
      </c>
      <c r="N205" s="6" t="str">
        <f>IFERROR(VLOOKUP(Tabela3[[#This Row],[Disciplina]],q2016_1[],2,0),"_")</f>
        <v>_</v>
      </c>
      <c r="O205" s="2" t="str">
        <f>IFERROR(VLOOKUP(Tabela3[[#This Row],[Disciplina]],q2016_1[],3,0),"-")</f>
        <v>-</v>
      </c>
      <c r="P205" s="5" t="str">
        <f>IFERROR(VLOOKUP(Tabela3[[#This Row],[Disciplina]],q2016_1[],4,0),"-")</f>
        <v>-</v>
      </c>
      <c r="Q205" s="2" t="str">
        <f>IFERROR(VLOOKUP(Tabela3[[#This Row],[Disciplina]],q2015_3[],2,0),"_")</f>
        <v>_</v>
      </c>
      <c r="R205" s="2" t="str">
        <f>IFERROR(VLOOKUP(Tabela3[[#This Row],[Disciplina]],q2015_3[],3,0),"_")</f>
        <v>_</v>
      </c>
      <c r="S205" s="5" t="str">
        <f>IFERROR(VLOOKUP(Tabela3[[#This Row],[Disciplina]],q2015_3[],4,0),"_")</f>
        <v>_</v>
      </c>
      <c r="T205" s="6">
        <f>IFERROR(VLOOKUP(Tabela3[[#This Row],[Disciplina]],q2015_2[],2,0),"_")</f>
        <v>0</v>
      </c>
      <c r="U205" s="2">
        <f>IFERROR(VLOOKUP(Tabela3[[#This Row],[Disciplina]],q2015_2[],3,0),"_")</f>
        <v>0</v>
      </c>
      <c r="V205" s="7" t="str">
        <f>IFERROR(VLOOKUP(Tabela3[[#This Row],[Disciplina]],q2015_2[],4,0),"_")</f>
        <v>Alysson Fabio Ferrari</v>
      </c>
      <c r="W205" s="2" t="str">
        <f>IFERROR(VLOOKUP(Tabela3[[#This Row],[Disciplina]],q2015_1[],2,0),"_")</f>
        <v>_</v>
      </c>
      <c r="X205" s="2" t="str">
        <f>IFERROR(VLOOKUP(Tabela3[[#This Row],[Disciplina]],q2015_1[],3,0),"_")</f>
        <v>_</v>
      </c>
      <c r="Y205" s="2" t="str">
        <f>IFERROR(VLOOKUP(Tabela3[[#This Row],[Disciplina]],q2015_1[],4,0),"_")</f>
        <v>_</v>
      </c>
    </row>
    <row r="206" spans="1:25" x14ac:dyDescent="0.25">
      <c r="A206" s="3" t="s">
        <v>319</v>
      </c>
      <c r="B206" t="str">
        <f>IFERROR(VLOOKUP(Tabela3[[#This Row],[Disciplina]],Tabela10[],2,0),"-")</f>
        <v>-</v>
      </c>
      <c r="C206" s="3" t="str">
        <f>IFERROR(VLOOKUP(Tabela3[[#This Row],[Disciplina]],Tabela10[],3,0),"-")</f>
        <v>-</v>
      </c>
      <c r="D206" s="10" t="str">
        <f>IFERROR(VLOOKUP(Tabela3[[#This Row],[Disciplina]],Tabela9[],2,0),"-")</f>
        <v>-</v>
      </c>
      <c r="E206" s="3" t="str">
        <f>IFERROR(VLOOKUP(Tabela3[[#This Row],[Disciplina]],Tabela9[],3,0),"-")</f>
        <v>-</v>
      </c>
      <c r="F206" s="10" t="str">
        <f>IFERROR(VLOOKUP(Tabela3[[#This Row],[Disciplina]],Tabela8[],2,0),"-")</f>
        <v>-</v>
      </c>
      <c r="G206" s="3" t="str">
        <f>IFERROR(VLOOKUP(Tabela3[[#This Row],[Disciplina]],Tabela8[],3,0),"-")</f>
        <v>-</v>
      </c>
      <c r="H206" s="2" t="str">
        <f>IFERROR(VLOOKUP(Tabela3[[#This Row],[Disciplina]],q2016_3[],2,0),"_")</f>
        <v>_</v>
      </c>
      <c r="I206" s="2" t="str">
        <f>IFERROR(VLOOKUP(Tabela3[[#This Row],[Disciplina]],q2016_3[],3,0),"-")</f>
        <v>-</v>
      </c>
      <c r="J206" s="5" t="str">
        <f>IFERROR(VLOOKUP(Tabela3[[#This Row],[Disciplina]],q2016_3[],4,0),"-")</f>
        <v>-</v>
      </c>
      <c r="K206" s="2" t="str">
        <f>IFERROR(VLOOKUP(Tabela3[[#This Row],[Disciplina]],q2016_2[],2,0),"_")</f>
        <v>_</v>
      </c>
      <c r="L206" s="2" t="str">
        <f>IFERROR(VLOOKUP(Tabela3[[#This Row],[Disciplina]],q2016_2[],3,0),"-")</f>
        <v>-</v>
      </c>
      <c r="M206" s="5" t="str">
        <f>IFERROR(VLOOKUP(Tabela3[[#This Row],[Disciplina]],q2016_2[],4,0),"-")</f>
        <v>-</v>
      </c>
      <c r="N206" s="9">
        <f>IFERROR(VLOOKUP(Tabela3[[#This Row],[Disciplina]],q2016_1[],2,0),"_")</f>
        <v>12</v>
      </c>
      <c r="O206">
        <f>IFERROR(VLOOKUP(Tabela3[[#This Row],[Disciplina]],q2016_1[],3,0),"-")</f>
        <v>0</v>
      </c>
      <c r="P206" s="4" t="str">
        <f>IFERROR(VLOOKUP(Tabela3[[#This Row],[Disciplina]],q2016_1[],4,0),"-")</f>
        <v>José Kenichi Mizukoshi</v>
      </c>
      <c r="Q206">
        <f>IFERROR(VLOOKUP(Tabela3[[#This Row],[Disciplina]],q2015_3[],2,0),"_")</f>
        <v>1</v>
      </c>
      <c r="R206">
        <f>IFERROR(VLOOKUP(Tabela3[[#This Row],[Disciplina]],q2015_3[],3,0),"_")</f>
        <v>0</v>
      </c>
      <c r="S206" s="4" t="str">
        <f>IFERROR(VLOOKUP(Tabela3[[#This Row],[Disciplina]],q2015_3[],4,0),"_")</f>
        <v>Gabriel Teixeira Landi</v>
      </c>
      <c r="T206" s="9">
        <f>IFERROR(VLOOKUP(Tabela3[[#This Row],[Disciplina]],q2015_2[],2,0),"_")</f>
        <v>0</v>
      </c>
      <c r="U206">
        <f>IFERROR(VLOOKUP(Tabela3[[#This Row],[Disciplina]],q2015_2[],3,0),"_")</f>
        <v>0</v>
      </c>
      <c r="V206" s="3" t="str">
        <f>IFERROR(VLOOKUP(Tabela3[[#This Row],[Disciplina]],q2015_2[],4,0),"_")</f>
        <v>Marcos Roberto da Silva Tavares</v>
      </c>
      <c r="W206" t="str">
        <f>IFERROR(VLOOKUP(Tabela3[[#This Row],[Disciplina]],q2015_1[],2,0),"_")</f>
        <v>_</v>
      </c>
      <c r="X206" t="str">
        <f>IFERROR(VLOOKUP(Tabela3[[#This Row],[Disciplina]],q2015_1[],3,0),"_")</f>
        <v>_</v>
      </c>
      <c r="Y206" t="str">
        <f>IFERROR(VLOOKUP(Tabela3[[#This Row],[Disciplina]],q2015_1[],4,0),"_")</f>
        <v>_</v>
      </c>
    </row>
    <row r="207" spans="1:25" x14ac:dyDescent="0.25">
      <c r="A207" s="3" t="s">
        <v>605</v>
      </c>
      <c r="B207" t="str">
        <f>IFERROR(VLOOKUP(Tabela3[[#This Row],[Disciplina]],Tabela10[],2,0),"-")</f>
        <v>-</v>
      </c>
      <c r="C207" s="3" t="str">
        <f>IFERROR(VLOOKUP(Tabela3[[#This Row],[Disciplina]],Tabela10[],3,0),"-")</f>
        <v>-</v>
      </c>
      <c r="D207" t="str">
        <f>IFERROR(VLOOKUP(Tabela3[[#This Row],[Disciplina]],Tabela9[],2,0),"-")</f>
        <v>-</v>
      </c>
      <c r="E207" s="7" t="str">
        <f>IFERROR(VLOOKUP(Tabela3[[#This Row],[Disciplina]],Tabela9[],3,0),"-")</f>
        <v>-</v>
      </c>
      <c r="F207" s="2">
        <f>IFERROR(VLOOKUP(Tabela3[[#This Row],[Disciplina]],Tabela8[],2,0),"-")</f>
        <v>0</v>
      </c>
      <c r="G207" s="7" t="str">
        <f>IFERROR(VLOOKUP(Tabela3[[#This Row],[Disciplina]],Tabela8[],3,0),"-")</f>
        <v>José Kenichi Mizukoshi</v>
      </c>
      <c r="H207" s="2" t="str">
        <f>IFERROR(VLOOKUP(Tabela3[[#This Row],[Disciplina]],q2016_3[],2,0),"_")</f>
        <v>_</v>
      </c>
      <c r="I207" s="2" t="str">
        <f>IFERROR(VLOOKUP(Tabela3[[#This Row],[Disciplina]],q2016_3[],3,0),"-")</f>
        <v>-</v>
      </c>
      <c r="J207" s="5" t="str">
        <f>IFERROR(VLOOKUP(Tabela3[[#This Row],[Disciplina]],q2016_3[],4,0),"-")</f>
        <v>-</v>
      </c>
      <c r="K207" s="2" t="str">
        <f>IFERROR(VLOOKUP(Tabela3[[#This Row],[Disciplina]],q2016_2[],2,0),"_")</f>
        <v>_</v>
      </c>
      <c r="L207" s="2" t="str">
        <f>IFERROR(VLOOKUP(Tabela3[[#This Row],[Disciplina]],q2016_2[],3,0),"-")</f>
        <v>-</v>
      </c>
      <c r="M207" s="5" t="str">
        <f>IFERROR(VLOOKUP(Tabela3[[#This Row],[Disciplina]],q2016_2[],4,0),"-")</f>
        <v>-</v>
      </c>
      <c r="N207" s="6" t="str">
        <f>IFERROR(VLOOKUP(Tabela3[[#This Row],[Disciplina]],q2016_1[],2,0),"_")</f>
        <v>_</v>
      </c>
      <c r="O207" s="2" t="str">
        <f>IFERROR(VLOOKUP(Tabela3[[#This Row],[Disciplina]],q2016_1[],3,0),"-")</f>
        <v>-</v>
      </c>
      <c r="P207" s="5" t="str">
        <f>IFERROR(VLOOKUP(Tabela3[[#This Row],[Disciplina]],q2016_1[],4,0),"-")</f>
        <v>-</v>
      </c>
      <c r="Q207" s="2" t="str">
        <f>IFERROR(VLOOKUP(Tabela3[[#This Row],[Disciplina]],q2015_3[],2,0),"_")</f>
        <v>_</v>
      </c>
      <c r="R207" s="2" t="str">
        <f>IFERROR(VLOOKUP(Tabela3[[#This Row],[Disciplina]],q2015_3[],3,0),"_")</f>
        <v>_</v>
      </c>
      <c r="S207" s="5" t="str">
        <f>IFERROR(VLOOKUP(Tabela3[[#This Row],[Disciplina]],q2015_3[],4,0),"_")</f>
        <v>_</v>
      </c>
      <c r="T207" s="6" t="str">
        <f>IFERROR(VLOOKUP(Tabela3[[#This Row],[Disciplina]],q2015_2[],2,0),"_")</f>
        <v>_</v>
      </c>
      <c r="U207" s="2" t="str">
        <f>IFERROR(VLOOKUP(Tabela3[[#This Row],[Disciplina]],q2015_2[],3,0),"_")</f>
        <v>_</v>
      </c>
      <c r="V207" s="7" t="str">
        <f>IFERROR(VLOOKUP(Tabela3[[#This Row],[Disciplina]],q2015_2[],4,0),"_")</f>
        <v>_</v>
      </c>
      <c r="W207" s="2" t="str">
        <f>IFERROR(VLOOKUP(Tabela3[[#This Row],[Disciplina]],q2015_1[],2,0),"_")</f>
        <v>_</v>
      </c>
      <c r="X207" s="2" t="str">
        <f>IFERROR(VLOOKUP(Tabela3[[#This Row],[Disciplina]],q2015_1[],3,0),"_")</f>
        <v>_</v>
      </c>
      <c r="Y207" s="2" t="str">
        <f>IFERROR(VLOOKUP(Tabela3[[#This Row],[Disciplina]],q2015_1[],4,0),"_")</f>
        <v>_</v>
      </c>
    </row>
    <row r="208" spans="1:25" x14ac:dyDescent="0.25">
      <c r="A208" s="3" t="s">
        <v>660</v>
      </c>
      <c r="B208" t="str">
        <f>IFERROR(VLOOKUP(Tabela3[[#This Row],[Disciplina]],Tabela10[],2,0),"-")</f>
        <v>-</v>
      </c>
      <c r="C208" s="3" t="str">
        <f>IFERROR(VLOOKUP(Tabela3[[#This Row],[Disciplina]],Tabela10[],3,0),"-")</f>
        <v>-</v>
      </c>
      <c r="D208">
        <f>IFERROR(VLOOKUP(Tabela3[[#This Row],[Disciplina]],Tabela9[],2,0),"-")</f>
        <v>0</v>
      </c>
      <c r="E208" s="7" t="str">
        <f>IFERROR(VLOOKUP(Tabela3[[#This Row],[Disciplina]],Tabela9[],3,0),"-")</f>
        <v>MARCOS ROBERTO DA SILVA TAVARES</v>
      </c>
      <c r="F208" s="2" t="str">
        <f>IFERROR(VLOOKUP(Tabela3[[#This Row],[Disciplina]],Tabela8[],2,0),"-")</f>
        <v>-</v>
      </c>
      <c r="G208" s="7" t="str">
        <f>IFERROR(VLOOKUP(Tabela3[[#This Row],[Disciplina]],Tabela8[],3,0),"-")</f>
        <v>-</v>
      </c>
      <c r="H208" s="2" t="str">
        <f>IFERROR(VLOOKUP(Tabela3[[#This Row],[Disciplina]],q2016_3[],2,0),"_")</f>
        <v>_</v>
      </c>
      <c r="I208" s="2" t="str">
        <f>IFERROR(VLOOKUP(Tabela3[[#This Row],[Disciplina]],q2016_3[],3,0),"-")</f>
        <v>-</v>
      </c>
      <c r="J208" s="5" t="str">
        <f>IFERROR(VLOOKUP(Tabela3[[#This Row],[Disciplina]],q2016_3[],4,0),"-")</f>
        <v>-</v>
      </c>
      <c r="K208" s="2" t="str">
        <f>IFERROR(VLOOKUP(Tabela3[[#This Row],[Disciplina]],q2016_2[],2,0),"_")</f>
        <v>_</v>
      </c>
      <c r="L208" s="2" t="str">
        <f>IFERROR(VLOOKUP(Tabela3[[#This Row],[Disciplina]],q2016_2[],3,0),"-")</f>
        <v>-</v>
      </c>
      <c r="M208" s="5" t="str">
        <f>IFERROR(VLOOKUP(Tabela3[[#This Row],[Disciplina]],q2016_2[],4,0),"-")</f>
        <v>-</v>
      </c>
      <c r="N208" s="6" t="str">
        <f>IFERROR(VLOOKUP(Tabela3[[#This Row],[Disciplina]],q2016_1[],2,0),"_")</f>
        <v>_</v>
      </c>
      <c r="O208" s="2" t="str">
        <f>IFERROR(VLOOKUP(Tabela3[[#This Row],[Disciplina]],q2016_1[],3,0),"-")</f>
        <v>-</v>
      </c>
      <c r="P208" s="5" t="str">
        <f>IFERROR(VLOOKUP(Tabela3[[#This Row],[Disciplina]],q2016_1[],4,0),"-")</f>
        <v>-</v>
      </c>
      <c r="Q208" s="2" t="str">
        <f>IFERROR(VLOOKUP(Tabela3[[#This Row],[Disciplina]],q2015_3[],2,0),"_")</f>
        <v>_</v>
      </c>
      <c r="R208" s="2" t="str">
        <f>IFERROR(VLOOKUP(Tabela3[[#This Row],[Disciplina]],q2015_3[],3,0),"_")</f>
        <v>_</v>
      </c>
      <c r="S208" s="5" t="str">
        <f>IFERROR(VLOOKUP(Tabela3[[#This Row],[Disciplina]],q2015_3[],4,0),"_")</f>
        <v>_</v>
      </c>
      <c r="T208" s="6" t="str">
        <f>IFERROR(VLOOKUP(Tabela3[[#This Row],[Disciplina]],q2015_2[],2,0),"_")</f>
        <v>_</v>
      </c>
      <c r="U208" s="2" t="str">
        <f>IFERROR(VLOOKUP(Tabela3[[#This Row],[Disciplina]],q2015_2[],3,0),"_")</f>
        <v>_</v>
      </c>
      <c r="V208" s="7" t="str">
        <f>IFERROR(VLOOKUP(Tabela3[[#This Row],[Disciplina]],q2015_2[],4,0),"_")</f>
        <v>_</v>
      </c>
      <c r="W208" s="2" t="str">
        <f>IFERROR(VLOOKUP(Tabela3[[#This Row],[Disciplina]],q2015_1[],2,0),"_")</f>
        <v>_</v>
      </c>
      <c r="X208" s="2" t="str">
        <f>IFERROR(VLOOKUP(Tabela3[[#This Row],[Disciplina]],q2015_1[],3,0),"_")</f>
        <v>_</v>
      </c>
      <c r="Y208" s="2" t="str">
        <f>IFERROR(VLOOKUP(Tabela3[[#This Row],[Disciplina]],q2015_1[],4,0),"_")</f>
        <v>_</v>
      </c>
    </row>
    <row r="209" spans="1:25" x14ac:dyDescent="0.25">
      <c r="A209" s="3" t="s">
        <v>742</v>
      </c>
      <c r="B209">
        <f>IFERROR(VLOOKUP(Tabela3[[#This Row],[Disciplina]],Tabela10[],2,0),"-")</f>
        <v>0</v>
      </c>
      <c r="C209" s="3" t="str">
        <f>IFERROR(VLOOKUP(Tabela3[[#This Row],[Disciplina]],Tabela10[],3,0),"-")</f>
        <v>Ricardo Rocamora Paszko</v>
      </c>
      <c r="D209" t="str">
        <f>IFERROR(VLOOKUP(Tabela3[[#This Row],[Disciplina]],Tabela9[],2,0),"-")</f>
        <v>-</v>
      </c>
      <c r="E209" s="7" t="str">
        <f>IFERROR(VLOOKUP(Tabela3[[#This Row],[Disciplina]],Tabela9[],3,0),"-")</f>
        <v>-</v>
      </c>
      <c r="F209" s="2" t="str">
        <f>IFERROR(VLOOKUP(Tabela3[[#This Row],[Disciplina]],Tabela8[],2,0),"-")</f>
        <v>-</v>
      </c>
      <c r="G209" s="7" t="str">
        <f>IFERROR(VLOOKUP(Tabela3[[#This Row],[Disciplina]],Tabela8[],3,0),"-")</f>
        <v>-</v>
      </c>
      <c r="H209" s="2" t="str">
        <f>IFERROR(VLOOKUP(Tabela3[[#This Row],[Disciplina]],q2016_3[],2,0),"_")</f>
        <v>_</v>
      </c>
      <c r="I209" s="2" t="str">
        <f>IFERROR(VLOOKUP(Tabela3[[#This Row],[Disciplina]],q2016_3[],3,0),"-")</f>
        <v>-</v>
      </c>
      <c r="J209" s="5" t="str">
        <f>IFERROR(VLOOKUP(Tabela3[[#This Row],[Disciplina]],q2016_3[],4,0),"-")</f>
        <v>-</v>
      </c>
      <c r="K209" s="2" t="str">
        <f>IFERROR(VLOOKUP(Tabela3[[#This Row],[Disciplina]],q2016_2[],2,0),"_")</f>
        <v>_</v>
      </c>
      <c r="L209" s="2" t="str">
        <f>IFERROR(VLOOKUP(Tabela3[[#This Row],[Disciplina]],q2016_2[],3,0),"-")</f>
        <v>-</v>
      </c>
      <c r="M209" s="5" t="str">
        <f>IFERROR(VLOOKUP(Tabela3[[#This Row],[Disciplina]],q2016_2[],4,0),"-")</f>
        <v>-</v>
      </c>
      <c r="N209" s="6" t="str">
        <f>IFERROR(VLOOKUP(Tabela3[[#This Row],[Disciplina]],q2016_1[],2,0),"_")</f>
        <v>_</v>
      </c>
      <c r="O209" s="2" t="str">
        <f>IFERROR(VLOOKUP(Tabela3[[#This Row],[Disciplina]],q2016_1[],3,0),"-")</f>
        <v>-</v>
      </c>
      <c r="P209" s="5" t="str">
        <f>IFERROR(VLOOKUP(Tabela3[[#This Row],[Disciplina]],q2016_1[],4,0),"-")</f>
        <v>-</v>
      </c>
      <c r="Q209" s="2" t="str">
        <f>IFERROR(VLOOKUP(Tabela3[[#This Row],[Disciplina]],q2015_3[],2,0),"_")</f>
        <v>_</v>
      </c>
      <c r="R209" s="2" t="str">
        <f>IFERROR(VLOOKUP(Tabela3[[#This Row],[Disciplina]],q2015_3[],3,0),"_")</f>
        <v>_</v>
      </c>
      <c r="S209" s="5" t="str">
        <f>IFERROR(VLOOKUP(Tabela3[[#This Row],[Disciplina]],q2015_3[],4,0),"_")</f>
        <v>_</v>
      </c>
      <c r="T209" s="6" t="str">
        <f>IFERROR(VLOOKUP(Tabela3[[#This Row],[Disciplina]],q2015_2[],2,0),"_")</f>
        <v>_</v>
      </c>
      <c r="U209" s="2" t="str">
        <f>IFERROR(VLOOKUP(Tabela3[[#This Row],[Disciplina]],q2015_2[],3,0),"_")</f>
        <v>_</v>
      </c>
      <c r="V209" s="7" t="str">
        <f>IFERROR(VLOOKUP(Tabela3[[#This Row],[Disciplina]],q2015_2[],4,0),"_")</f>
        <v>_</v>
      </c>
      <c r="W209" s="2" t="str">
        <f>IFERROR(VLOOKUP(Tabela3[[#This Row],[Disciplina]],q2015_1[],2,0),"_")</f>
        <v>_</v>
      </c>
      <c r="X209" s="2" t="str">
        <f>IFERROR(VLOOKUP(Tabela3[[#This Row],[Disciplina]],q2015_1[],3,0),"_")</f>
        <v>_</v>
      </c>
      <c r="Y209" s="2" t="str">
        <f>IFERROR(VLOOKUP(Tabela3[[#This Row],[Disciplina]],q2015_1[],4,0),"_")</f>
        <v>_</v>
      </c>
    </row>
    <row r="210" spans="1:25" x14ac:dyDescent="0.25">
      <c r="A210" s="3" t="s">
        <v>113</v>
      </c>
      <c r="B210" t="str">
        <f>IFERROR(VLOOKUP(Tabela3[[#This Row],[Disciplina]],Tabela10[],2,0),"-")</f>
        <v>-</v>
      </c>
      <c r="C210" s="3" t="str">
        <f>IFERROR(VLOOKUP(Tabela3[[#This Row],[Disciplina]],Tabela10[],3,0),"-")</f>
        <v>-</v>
      </c>
      <c r="D210" s="10">
        <f>IFERROR(VLOOKUP(Tabela3[[#This Row],[Disciplina]],Tabela9[],2,0),"-")</f>
        <v>0</v>
      </c>
      <c r="E210" s="3" t="str">
        <f>IFERROR(VLOOKUP(Tabela3[[#This Row],[Disciplina]],Tabela9[],3,0),"-")</f>
        <v>GERMAN LUGONES</v>
      </c>
      <c r="F210" s="10" t="str">
        <f>IFERROR(VLOOKUP(Tabela3[[#This Row],[Disciplina]],Tabela8[],2,0),"-")</f>
        <v>-</v>
      </c>
      <c r="G210" s="3" t="str">
        <f>IFERROR(VLOOKUP(Tabela3[[#This Row],[Disciplina]],Tabela8[],3,0),"-")</f>
        <v>-</v>
      </c>
      <c r="H210" s="2">
        <f>IFERROR(VLOOKUP(Tabela3[[#This Row],[Disciplina]],q2016_3[],2,0),"_")</f>
        <v>1</v>
      </c>
      <c r="I210" s="2">
        <f>IFERROR(VLOOKUP(Tabela3[[#This Row],[Disciplina]],q2016_3[],3,0),"-")</f>
        <v>0</v>
      </c>
      <c r="J210" s="5" t="str">
        <f>IFERROR(VLOOKUP(Tabela3[[#This Row],[Disciplina]],q2016_3[],4,0),"-")</f>
        <v>Pedro Alves da Silva Autreto</v>
      </c>
      <c r="K210" s="2" t="str">
        <f>IFERROR(VLOOKUP(Tabela3[[#This Row],[Disciplina]],q2016_2[],2,0),"_")</f>
        <v>_</v>
      </c>
      <c r="L210" s="2" t="str">
        <f>IFERROR(VLOOKUP(Tabela3[[#This Row],[Disciplina]],q2016_2[],3,0),"-")</f>
        <v>-</v>
      </c>
      <c r="M210" s="5" t="str">
        <f>IFERROR(VLOOKUP(Tabela3[[#This Row],[Disciplina]],q2016_2[],4,0),"-")</f>
        <v>-</v>
      </c>
      <c r="N210" s="6">
        <f>IFERROR(VLOOKUP(Tabela3[[#This Row],[Disciplina]],q2016_1[],2,0),"_")</f>
        <v>18</v>
      </c>
      <c r="O210" s="2">
        <f>IFERROR(VLOOKUP(Tabela3[[#This Row],[Disciplina]],q2016_1[],3,0),"-")</f>
        <v>0</v>
      </c>
      <c r="P210" s="5" t="str">
        <f>IFERROR(VLOOKUP(Tabela3[[#This Row],[Disciplina]],q2016_1[],4,0),"-")</f>
        <v>German Lugones</v>
      </c>
      <c r="Q210" s="2" t="str">
        <f>IFERROR(VLOOKUP(Tabela3[[#This Row],[Disciplina]],q2015_3[],2,0),"_")</f>
        <v>_</v>
      </c>
      <c r="R210" s="2" t="str">
        <f>IFERROR(VLOOKUP(Tabela3[[#This Row],[Disciplina]],q2015_3[],3,0),"_")</f>
        <v>_</v>
      </c>
      <c r="S210" s="5" t="str">
        <f>IFERROR(VLOOKUP(Tabela3[[#This Row],[Disciplina]],q2015_3[],4,0),"_")</f>
        <v>_</v>
      </c>
      <c r="T210" s="6" t="str">
        <f>IFERROR(VLOOKUP(Tabela3[[#This Row],[Disciplina]],q2015_2[],2,0),"_")</f>
        <v>_</v>
      </c>
      <c r="U210" s="2" t="str">
        <f>IFERROR(VLOOKUP(Tabela3[[#This Row],[Disciplina]],q2015_2[],3,0),"_")</f>
        <v>_</v>
      </c>
      <c r="V210" s="7" t="str">
        <f>IFERROR(VLOOKUP(Tabela3[[#This Row],[Disciplina]],q2015_2[],4,0),"_")</f>
        <v>_</v>
      </c>
      <c r="W210" s="2">
        <f>IFERROR(VLOOKUP(Tabela3[[#This Row],[Disciplina]],q2015_1[],2,0),"_")</f>
        <v>2</v>
      </c>
      <c r="X210" s="2">
        <f>IFERROR(VLOOKUP(Tabela3[[#This Row],[Disciplina]],q2015_1[],3,0),"_")</f>
        <v>0</v>
      </c>
      <c r="Y210" s="2" t="str">
        <f>IFERROR(VLOOKUP(Tabela3[[#This Row],[Disciplina]],q2015_1[],4,0),"_")</f>
        <v>CÉLIO ADREGA</v>
      </c>
    </row>
    <row r="211" spans="1:25" x14ac:dyDescent="0.25">
      <c r="A211" s="3" t="s">
        <v>115</v>
      </c>
      <c r="B211" t="str">
        <f>IFERROR(VLOOKUP(Tabela3[[#This Row],[Disciplina]],Tabela10[],2,0),"-")</f>
        <v>-</v>
      </c>
      <c r="C211" s="3" t="str">
        <f>IFERROR(VLOOKUP(Tabela3[[#This Row],[Disciplina]],Tabela10[],3,0),"-")</f>
        <v>-</v>
      </c>
      <c r="D211" s="10" t="str">
        <f>IFERROR(VLOOKUP(Tabela3[[#This Row],[Disciplina]],Tabela9[],2,0),"-")</f>
        <v>-</v>
      </c>
      <c r="E211" s="3" t="str">
        <f>IFERROR(VLOOKUP(Tabela3[[#This Row],[Disciplina]],Tabela9[],3,0),"-")</f>
        <v>-</v>
      </c>
      <c r="F211" s="10">
        <f>IFERROR(VLOOKUP(Tabela3[[#This Row],[Disciplina]],Tabela8[],2,0),"-")</f>
        <v>0</v>
      </c>
      <c r="G211" s="3" t="str">
        <f>IFERROR(VLOOKUP(Tabela3[[#This Row],[Disciplina]],Tabela8[],3,0),"-")</f>
        <v>Marcelo Zanotello</v>
      </c>
      <c r="H211">
        <f>IFERROR(VLOOKUP(Tabela3[[#This Row],[Disciplina]],q2016_3[],2,0),"_")</f>
        <v>2</v>
      </c>
      <c r="I211">
        <f>IFERROR(VLOOKUP(Tabela3[[#This Row],[Disciplina]],q2016_3[],3,0),"-")</f>
        <v>0</v>
      </c>
      <c r="J211" s="4" t="str">
        <f>IFERROR(VLOOKUP(Tabela3[[#This Row],[Disciplina]],q2016_3[],4,0),"-")</f>
        <v>Marcelo Zanotello</v>
      </c>
      <c r="K211" t="str">
        <f>IFERROR(VLOOKUP(Tabela3[[#This Row],[Disciplina]],q2016_2[],2,0),"_")</f>
        <v>_</v>
      </c>
      <c r="L211" t="str">
        <f>IFERROR(VLOOKUP(Tabela3[[#This Row],[Disciplina]],q2016_2[],3,0),"-")</f>
        <v>-</v>
      </c>
      <c r="M211" s="4" t="str">
        <f>IFERROR(VLOOKUP(Tabela3[[#This Row],[Disciplina]],q2016_2[],4,0),"-")</f>
        <v>-</v>
      </c>
      <c r="N211" s="9" t="str">
        <f>IFERROR(VLOOKUP(Tabela3[[#This Row],[Disciplina]],q2016_1[],2,0),"_")</f>
        <v>_</v>
      </c>
      <c r="O211" t="str">
        <f>IFERROR(VLOOKUP(Tabela3[[#This Row],[Disciplina]],q2016_1[],3,0),"-")</f>
        <v>-</v>
      </c>
      <c r="P211" s="4" t="str">
        <f>IFERROR(VLOOKUP(Tabela3[[#This Row],[Disciplina]],q2016_1[],4,0),"-")</f>
        <v>-</v>
      </c>
      <c r="Q211">
        <f>IFERROR(VLOOKUP(Tabela3[[#This Row],[Disciplina]],q2015_3[],2,0),"_")</f>
        <v>2</v>
      </c>
      <c r="R211">
        <f>IFERROR(VLOOKUP(Tabela3[[#This Row],[Disciplina]],q2015_3[],3,0),"_")</f>
        <v>0</v>
      </c>
      <c r="S211" s="4" t="str">
        <f>IFERROR(VLOOKUP(Tabela3[[#This Row],[Disciplina]],q2015_3[],4,0),"_")</f>
        <v>Marcelo Zanotello</v>
      </c>
      <c r="T211" s="9" t="str">
        <f>IFERROR(VLOOKUP(Tabela3[[#This Row],[Disciplina]],q2015_2[],2,0),"_")</f>
        <v>_</v>
      </c>
      <c r="U211" t="str">
        <f>IFERROR(VLOOKUP(Tabela3[[#This Row],[Disciplina]],q2015_2[],3,0),"_")</f>
        <v>_</v>
      </c>
      <c r="V211" s="3" t="str">
        <f>IFERROR(VLOOKUP(Tabela3[[#This Row],[Disciplina]],q2015_2[],4,0),"_")</f>
        <v>_</v>
      </c>
      <c r="W211" t="str">
        <f>IFERROR(VLOOKUP(Tabela3[[#This Row],[Disciplina]],q2015_1[],2,0),"_")</f>
        <v>_</v>
      </c>
      <c r="X211" t="str">
        <f>IFERROR(VLOOKUP(Tabela3[[#This Row],[Disciplina]],q2015_1[],3,0),"_")</f>
        <v>_</v>
      </c>
      <c r="Y211" t="str">
        <f>IFERROR(VLOOKUP(Tabela3[[#This Row],[Disciplina]],q2015_1[],4,0),"_")</f>
        <v>_</v>
      </c>
    </row>
    <row r="212" spans="1:25" x14ac:dyDescent="0.25">
      <c r="A212" s="3" t="s">
        <v>424</v>
      </c>
      <c r="B212" t="str">
        <f>IFERROR(VLOOKUP(Tabela3[[#This Row],[Disciplina]],Tabela10[],2,0),"-")</f>
        <v>-</v>
      </c>
      <c r="C212" s="3" t="str">
        <f>IFERROR(VLOOKUP(Tabela3[[#This Row],[Disciplina]],Tabela10[],3,0),"-")</f>
        <v>-</v>
      </c>
      <c r="D212" s="10" t="str">
        <f>IFERROR(VLOOKUP(Tabela3[[#This Row],[Disciplina]],Tabela9[],2,0),"-")</f>
        <v>-</v>
      </c>
      <c r="E212" s="3" t="str">
        <f>IFERROR(VLOOKUP(Tabela3[[#This Row],[Disciplina]],Tabela9[],3,0),"-")</f>
        <v>-</v>
      </c>
      <c r="F212" s="10" t="str">
        <f>IFERROR(VLOOKUP(Tabela3[[#This Row],[Disciplina]],Tabela8[],2,0),"-")</f>
        <v>-</v>
      </c>
      <c r="G212" s="3" t="str">
        <f>IFERROR(VLOOKUP(Tabela3[[#This Row],[Disciplina]],Tabela8[],3,0),"-")</f>
        <v>-</v>
      </c>
      <c r="H212" s="2" t="str">
        <f>IFERROR(VLOOKUP(Tabela3[[#This Row],[Disciplina]],q2016_3[],2,0),"_")</f>
        <v>_</v>
      </c>
      <c r="I212" s="2" t="str">
        <f>IFERROR(VLOOKUP(Tabela3[[#This Row],[Disciplina]],q2016_3[],3,0),"-")</f>
        <v>-</v>
      </c>
      <c r="J212" s="5" t="str">
        <f>IFERROR(VLOOKUP(Tabela3[[#This Row],[Disciplina]],q2016_3[],4,0),"-")</f>
        <v>-</v>
      </c>
      <c r="K212" s="2" t="str">
        <f>IFERROR(VLOOKUP(Tabela3[[#This Row],[Disciplina]],q2016_2[],2,0),"_")</f>
        <v>_</v>
      </c>
      <c r="L212" s="2" t="str">
        <f>IFERROR(VLOOKUP(Tabela3[[#This Row],[Disciplina]],q2016_2[],3,0),"-")</f>
        <v>-</v>
      </c>
      <c r="M212" s="5" t="str">
        <f>IFERROR(VLOOKUP(Tabela3[[#This Row],[Disciplina]],q2016_2[],4,0),"-")</f>
        <v>-</v>
      </c>
      <c r="N212" s="9" t="str">
        <f>IFERROR(VLOOKUP(Tabela3[[#This Row],[Disciplina]],q2016_1[],2,0),"_")</f>
        <v>_</v>
      </c>
      <c r="O212" t="str">
        <f>IFERROR(VLOOKUP(Tabela3[[#This Row],[Disciplina]],q2016_1[],3,0),"-")</f>
        <v>-</v>
      </c>
      <c r="P212" s="5" t="str">
        <f>IFERROR(VLOOKUP(Tabela3[[#This Row],[Disciplina]],q2016_1[],4,0),"-")</f>
        <v>-</v>
      </c>
      <c r="Q212">
        <f>IFERROR(VLOOKUP(Tabela3[[#This Row],[Disciplina]],q2015_3[],2,0),"_")</f>
        <v>2</v>
      </c>
      <c r="R212">
        <f>IFERROR(VLOOKUP(Tabela3[[#This Row],[Disciplina]],q2015_3[],3,0),"_")</f>
        <v>0</v>
      </c>
      <c r="S212" s="4" t="str">
        <f>IFERROR(VLOOKUP(Tabela3[[#This Row],[Disciplina]],q2015_3[],4,0),"_")</f>
        <v>Marcos Roberto da Silva Tavares</v>
      </c>
      <c r="T212" s="9" t="str">
        <f>IFERROR(VLOOKUP(Tabela3[[#This Row],[Disciplina]],q2015_2[],2,0),"_")</f>
        <v>_</v>
      </c>
      <c r="U212" t="str">
        <f>IFERROR(VLOOKUP(Tabela3[[#This Row],[Disciplina]],q2015_2[],3,0),"_")</f>
        <v>_</v>
      </c>
      <c r="V212" s="3" t="str">
        <f>IFERROR(VLOOKUP(Tabela3[[#This Row],[Disciplina]],q2015_2[],4,0),"_")</f>
        <v>_</v>
      </c>
      <c r="W212" t="str">
        <f>IFERROR(VLOOKUP(Tabela3[[#This Row],[Disciplina]],q2015_1[],2,0),"_")</f>
        <v>_</v>
      </c>
      <c r="X212" t="str">
        <f>IFERROR(VLOOKUP(Tabela3[[#This Row],[Disciplina]],q2015_1[],3,0),"_")</f>
        <v>_</v>
      </c>
      <c r="Y212" t="str">
        <f>IFERROR(VLOOKUP(Tabela3[[#This Row],[Disciplina]],q2015_1[],4,0),"_")</f>
        <v>_</v>
      </c>
    </row>
    <row r="213" spans="1:25" x14ac:dyDescent="0.25">
      <c r="A213" s="3" t="s">
        <v>320</v>
      </c>
      <c r="B213" t="str">
        <f>IFERROR(VLOOKUP(Tabela3[[#This Row],[Disciplina]],Tabela10[],2,0),"-")</f>
        <v>-</v>
      </c>
      <c r="C213" s="3" t="str">
        <f>IFERROR(VLOOKUP(Tabela3[[#This Row],[Disciplina]],Tabela10[],3,0),"-")</f>
        <v>-</v>
      </c>
      <c r="D213" s="10" t="str">
        <f>IFERROR(VLOOKUP(Tabela3[[#This Row],[Disciplina]],Tabela9[],2,0),"-")</f>
        <v>-</v>
      </c>
      <c r="E213" s="3" t="str">
        <f>IFERROR(VLOOKUP(Tabela3[[#This Row],[Disciplina]],Tabela9[],3,0),"-")</f>
        <v>-</v>
      </c>
      <c r="F213" s="10" t="str">
        <f>IFERROR(VLOOKUP(Tabela3[[#This Row],[Disciplina]],Tabela8[],2,0),"-")</f>
        <v>-</v>
      </c>
      <c r="G213" s="3" t="str">
        <f>IFERROR(VLOOKUP(Tabela3[[#This Row],[Disciplina]],Tabela8[],3,0),"-")</f>
        <v>-</v>
      </c>
      <c r="H213" s="2" t="str">
        <f>IFERROR(VLOOKUP(Tabela3[[#This Row],[Disciplina]],q2016_3[],2,0),"_")</f>
        <v>_</v>
      </c>
      <c r="I213" s="2" t="str">
        <f>IFERROR(VLOOKUP(Tabela3[[#This Row],[Disciplina]],q2016_3[],3,0),"-")</f>
        <v>-</v>
      </c>
      <c r="J213" s="5" t="str">
        <f>IFERROR(VLOOKUP(Tabela3[[#This Row],[Disciplina]],q2016_3[],4,0),"-")</f>
        <v>-</v>
      </c>
      <c r="K213" s="2" t="str">
        <f>IFERROR(VLOOKUP(Tabela3[[#This Row],[Disciplina]],q2016_2[],2,0),"_")</f>
        <v>_</v>
      </c>
      <c r="L213" s="2" t="str">
        <f>IFERROR(VLOOKUP(Tabela3[[#This Row],[Disciplina]],q2016_2[],3,0),"-")</f>
        <v>-</v>
      </c>
      <c r="M213" s="5" t="str">
        <f>IFERROR(VLOOKUP(Tabela3[[#This Row],[Disciplina]],q2016_2[],4,0),"-")</f>
        <v>-</v>
      </c>
      <c r="N213" s="9">
        <f>IFERROR(VLOOKUP(Tabela3[[#This Row],[Disciplina]],q2016_1[],2,0),"_")</f>
        <v>2</v>
      </c>
      <c r="O213">
        <f>IFERROR(VLOOKUP(Tabela3[[#This Row],[Disciplina]],q2016_1[],3,0),"-")</f>
        <v>0</v>
      </c>
      <c r="P213" s="4" t="str">
        <f>IFERROR(VLOOKUP(Tabela3[[#This Row],[Disciplina]],q2016_1[],4,0),"-")</f>
        <v>Roberto Menezes Serra</v>
      </c>
      <c r="Q213" t="str">
        <f>IFERROR(VLOOKUP(Tabela3[[#This Row],[Disciplina]],q2015_3[],2,0),"_")</f>
        <v>_</v>
      </c>
      <c r="R213" t="str">
        <f>IFERROR(VLOOKUP(Tabela3[[#This Row],[Disciplina]],q2015_3[],3,0),"_")</f>
        <v>_</v>
      </c>
      <c r="S213" s="4" t="str">
        <f>IFERROR(VLOOKUP(Tabela3[[#This Row],[Disciplina]],q2015_3[],4,0),"_")</f>
        <v>_</v>
      </c>
      <c r="T213" s="9" t="str">
        <f>IFERROR(VLOOKUP(Tabela3[[#This Row],[Disciplina]],q2015_2[],2,0),"_")</f>
        <v>_</v>
      </c>
      <c r="U213" t="str">
        <f>IFERROR(VLOOKUP(Tabela3[[#This Row],[Disciplina]],q2015_2[],3,0),"_")</f>
        <v>_</v>
      </c>
      <c r="V213" s="3" t="str">
        <f>IFERROR(VLOOKUP(Tabela3[[#This Row],[Disciplina]],q2015_2[],4,0),"_")</f>
        <v>_</v>
      </c>
      <c r="W213">
        <f>IFERROR(VLOOKUP(Tabela3[[#This Row],[Disciplina]],q2015_1[],2,0),"_")</f>
        <v>2</v>
      </c>
      <c r="X213">
        <f>IFERROR(VLOOKUP(Tabela3[[#This Row],[Disciplina]],q2015_1[],3,0),"_")</f>
        <v>0</v>
      </c>
      <c r="Y213" t="str">
        <f>IFERROR(VLOOKUP(Tabela3[[#This Row],[Disciplina]],q2015_1[],4,0),"_")</f>
        <v>GABRIEL TEIXEIRA LANDI</v>
      </c>
    </row>
    <row r="214" spans="1:25" x14ac:dyDescent="0.25">
      <c r="A214" s="3" t="s">
        <v>117</v>
      </c>
      <c r="B214">
        <f>IFERROR(VLOOKUP(Tabela3[[#This Row],[Disciplina]],Tabela10[],2,0),"-")</f>
        <v>0</v>
      </c>
      <c r="C214" s="3" t="str">
        <f>IFERROR(VLOOKUP(Tabela3[[#This Row],[Disciplina]],Tabela10[],3,0),"-")</f>
        <v>André Paniago Lessa</v>
      </c>
      <c r="D214" s="10" t="str">
        <f>IFERROR(VLOOKUP(Tabela3[[#This Row],[Disciplina]],Tabela9[],2,0),"-")</f>
        <v>-</v>
      </c>
      <c r="E214" s="3" t="str">
        <f>IFERROR(VLOOKUP(Tabela3[[#This Row],[Disciplina]],Tabela9[],3,0),"-")</f>
        <v>-</v>
      </c>
      <c r="F214" s="10" t="str">
        <f>IFERROR(VLOOKUP(Tabela3[[#This Row],[Disciplina]],Tabela8[],2,0),"-")</f>
        <v>-</v>
      </c>
      <c r="G214" s="3" t="str">
        <f>IFERROR(VLOOKUP(Tabela3[[#This Row],[Disciplina]],Tabela8[],3,0),"-")</f>
        <v>-</v>
      </c>
      <c r="H214">
        <f>IFERROR(VLOOKUP(Tabela3[[#This Row],[Disciplina]],q2016_3[],2,0),"_")</f>
        <v>2</v>
      </c>
      <c r="I214">
        <f>IFERROR(VLOOKUP(Tabela3[[#This Row],[Disciplina]],q2016_3[],3,0),"-")</f>
        <v>0</v>
      </c>
      <c r="J214" s="4" t="str">
        <f>IFERROR(VLOOKUP(Tabela3[[#This Row],[Disciplina]],q2016_3[],4,0),"-")</f>
        <v>Gustavo Michel Mendoza La Torre</v>
      </c>
      <c r="K214" t="str">
        <f>IFERROR(VLOOKUP(Tabela3[[#This Row],[Disciplina]],q2016_2[],2,0),"_")</f>
        <v>_</v>
      </c>
      <c r="L214" t="str">
        <f>IFERROR(VLOOKUP(Tabela3[[#This Row],[Disciplina]],q2016_2[],3,0),"-")</f>
        <v>-</v>
      </c>
      <c r="M214" s="4" t="str">
        <f>IFERROR(VLOOKUP(Tabela3[[#This Row],[Disciplina]],q2016_2[],4,0),"-")</f>
        <v>-</v>
      </c>
      <c r="N214" s="9" t="str">
        <f>IFERROR(VLOOKUP(Tabela3[[#This Row],[Disciplina]],q2016_1[],2,0),"_")</f>
        <v>_</v>
      </c>
      <c r="O214" t="str">
        <f>IFERROR(VLOOKUP(Tabela3[[#This Row],[Disciplina]],q2016_1[],3,0),"-")</f>
        <v>-</v>
      </c>
      <c r="P214" s="4" t="str">
        <f>IFERROR(VLOOKUP(Tabela3[[#This Row],[Disciplina]],q2016_1[],4,0),"-")</f>
        <v>-</v>
      </c>
      <c r="Q214" t="str">
        <f>IFERROR(VLOOKUP(Tabela3[[#This Row],[Disciplina]],q2015_3[],2,0),"_")</f>
        <v>_</v>
      </c>
      <c r="R214" t="str">
        <f>IFERROR(VLOOKUP(Tabela3[[#This Row],[Disciplina]],q2015_3[],3,0),"_")</f>
        <v>_</v>
      </c>
      <c r="S214" s="4" t="str">
        <f>IFERROR(VLOOKUP(Tabela3[[#This Row],[Disciplina]],q2015_3[],4,0),"_")</f>
        <v>_</v>
      </c>
      <c r="T214" s="9" t="str">
        <f>IFERROR(VLOOKUP(Tabela3[[#This Row],[Disciplina]],q2015_2[],2,0),"_")</f>
        <v>_</v>
      </c>
      <c r="U214" t="str">
        <f>IFERROR(VLOOKUP(Tabela3[[#This Row],[Disciplina]],q2015_2[],3,0),"_")</f>
        <v>_</v>
      </c>
      <c r="V214" s="3" t="str">
        <f>IFERROR(VLOOKUP(Tabela3[[#This Row],[Disciplina]],q2015_2[],4,0),"_")</f>
        <v>_</v>
      </c>
      <c r="W214" t="str">
        <f>IFERROR(VLOOKUP(Tabela3[[#This Row],[Disciplina]],q2015_1[],2,0),"_")</f>
        <v>_</v>
      </c>
      <c r="X214" t="str">
        <f>IFERROR(VLOOKUP(Tabela3[[#This Row],[Disciplina]],q2015_1[],3,0),"_")</f>
        <v>_</v>
      </c>
      <c r="Y214" t="str">
        <f>IFERROR(VLOOKUP(Tabela3[[#This Row],[Disciplina]],q2015_1[],4,0),"_")</f>
        <v>_</v>
      </c>
    </row>
    <row r="215" spans="1:25" x14ac:dyDescent="0.25">
      <c r="A215" s="3" t="s">
        <v>606</v>
      </c>
      <c r="B215" t="str">
        <f>IFERROR(VLOOKUP(Tabela3[[#This Row],[Disciplina]],Tabela10[],2,0),"-")</f>
        <v>-</v>
      </c>
      <c r="C215" s="3" t="str">
        <f>IFERROR(VLOOKUP(Tabela3[[#This Row],[Disciplina]],Tabela10[],3,0),"-")</f>
        <v>-</v>
      </c>
      <c r="D215" t="str">
        <f>IFERROR(VLOOKUP(Tabela3[[#This Row],[Disciplina]],Tabela9[],2,0),"-")</f>
        <v>-</v>
      </c>
      <c r="E215" s="7" t="str">
        <f>IFERROR(VLOOKUP(Tabela3[[#This Row],[Disciplina]],Tabela9[],3,0),"-")</f>
        <v>-</v>
      </c>
      <c r="F215" s="2">
        <f>IFERROR(VLOOKUP(Tabela3[[#This Row],[Disciplina]],Tabela8[],2,0),"-")</f>
        <v>0</v>
      </c>
      <c r="G215" s="7" t="str">
        <f>IFERROR(VLOOKUP(Tabela3[[#This Row],[Disciplina]],Tabela8[],3,0),"-")</f>
        <v>Thiago Branquinho de Queiroz</v>
      </c>
      <c r="H215" s="2" t="str">
        <f>IFERROR(VLOOKUP(Tabela3[[#This Row],[Disciplina]],q2016_3[],2,0),"_")</f>
        <v>_</v>
      </c>
      <c r="I215" s="2" t="str">
        <f>IFERROR(VLOOKUP(Tabela3[[#This Row],[Disciplina]],q2016_3[],3,0),"-")</f>
        <v>-</v>
      </c>
      <c r="J215" s="5" t="str">
        <f>IFERROR(VLOOKUP(Tabela3[[#This Row],[Disciplina]],q2016_3[],4,0),"-")</f>
        <v>-</v>
      </c>
      <c r="K215" s="2" t="str">
        <f>IFERROR(VLOOKUP(Tabela3[[#This Row],[Disciplina]],q2016_2[],2,0),"_")</f>
        <v>_</v>
      </c>
      <c r="L215" s="2" t="str">
        <f>IFERROR(VLOOKUP(Tabela3[[#This Row],[Disciplina]],q2016_2[],3,0),"-")</f>
        <v>-</v>
      </c>
      <c r="M215" s="5" t="str">
        <f>IFERROR(VLOOKUP(Tabela3[[#This Row],[Disciplina]],q2016_2[],4,0),"-")</f>
        <v>-</v>
      </c>
      <c r="N215" s="6" t="str">
        <f>IFERROR(VLOOKUP(Tabela3[[#This Row],[Disciplina]],q2016_1[],2,0),"_")</f>
        <v>_</v>
      </c>
      <c r="O215" s="2" t="str">
        <f>IFERROR(VLOOKUP(Tabela3[[#This Row],[Disciplina]],q2016_1[],3,0),"-")</f>
        <v>-</v>
      </c>
      <c r="P215" s="5" t="str">
        <f>IFERROR(VLOOKUP(Tabela3[[#This Row],[Disciplina]],q2016_1[],4,0),"-")</f>
        <v>-</v>
      </c>
      <c r="Q215" s="2" t="str">
        <f>IFERROR(VLOOKUP(Tabela3[[#This Row],[Disciplina]],q2015_3[],2,0),"_")</f>
        <v>_</v>
      </c>
      <c r="R215" s="2" t="str">
        <f>IFERROR(VLOOKUP(Tabela3[[#This Row],[Disciplina]],q2015_3[],3,0),"_")</f>
        <v>_</v>
      </c>
      <c r="S215" s="5" t="str">
        <f>IFERROR(VLOOKUP(Tabela3[[#This Row],[Disciplina]],q2015_3[],4,0),"_")</f>
        <v>_</v>
      </c>
      <c r="T215" s="6" t="str">
        <f>IFERROR(VLOOKUP(Tabela3[[#This Row],[Disciplina]],q2015_2[],2,0),"_")</f>
        <v>_</v>
      </c>
      <c r="U215" s="2" t="str">
        <f>IFERROR(VLOOKUP(Tabela3[[#This Row],[Disciplina]],q2015_2[],3,0),"_")</f>
        <v>_</v>
      </c>
      <c r="V215" s="7" t="str">
        <f>IFERROR(VLOOKUP(Tabela3[[#This Row],[Disciplina]],q2015_2[],4,0),"_")</f>
        <v>_</v>
      </c>
      <c r="W215" s="2" t="str">
        <f>IFERROR(VLOOKUP(Tabela3[[#This Row],[Disciplina]],q2015_1[],2,0),"_")</f>
        <v>_</v>
      </c>
      <c r="X215" s="2" t="str">
        <f>IFERROR(VLOOKUP(Tabela3[[#This Row],[Disciplina]],q2015_1[],3,0),"_")</f>
        <v>_</v>
      </c>
      <c r="Y215" s="2" t="str">
        <f>IFERROR(VLOOKUP(Tabela3[[#This Row],[Disciplina]],q2015_1[],4,0),"_")</f>
        <v>_</v>
      </c>
    </row>
    <row r="216" spans="1:25" x14ac:dyDescent="0.25">
      <c r="A216" s="3" t="s">
        <v>663</v>
      </c>
      <c r="B216" t="str">
        <f>IFERROR(VLOOKUP(Tabela3[[#This Row],[Disciplina]],Tabela10[],2,0),"-")</f>
        <v>-</v>
      </c>
      <c r="C216" s="3" t="str">
        <f>IFERROR(VLOOKUP(Tabela3[[#This Row],[Disciplina]],Tabela10[],3,0),"-")</f>
        <v>-</v>
      </c>
      <c r="D216">
        <f>IFERROR(VLOOKUP(Tabela3[[#This Row],[Disciplina]],Tabela9[],2,0),"-")</f>
        <v>0</v>
      </c>
      <c r="E216" s="7" t="str">
        <f>IFERROR(VLOOKUP(Tabela3[[#This Row],[Disciplina]],Tabela9[],3,0),"-")</f>
        <v>GUSTAVO MICHEL MENDOZA LA TORRE</v>
      </c>
      <c r="F216" s="2" t="str">
        <f>IFERROR(VLOOKUP(Tabela3[[#This Row],[Disciplina]],Tabela8[],2,0),"-")</f>
        <v>-</v>
      </c>
      <c r="G216" s="7" t="str">
        <f>IFERROR(VLOOKUP(Tabela3[[#This Row],[Disciplina]],Tabela8[],3,0),"-")</f>
        <v>-</v>
      </c>
      <c r="H216" s="2" t="str">
        <f>IFERROR(VLOOKUP(Tabela3[[#This Row],[Disciplina]],q2016_3[],2,0),"_")</f>
        <v>_</v>
      </c>
      <c r="I216" s="2" t="str">
        <f>IFERROR(VLOOKUP(Tabela3[[#This Row],[Disciplina]],q2016_3[],3,0),"-")</f>
        <v>-</v>
      </c>
      <c r="J216" s="5" t="str">
        <f>IFERROR(VLOOKUP(Tabela3[[#This Row],[Disciplina]],q2016_3[],4,0),"-")</f>
        <v>-</v>
      </c>
      <c r="K216" s="2" t="str">
        <f>IFERROR(VLOOKUP(Tabela3[[#This Row],[Disciplina]],q2016_2[],2,0),"_")</f>
        <v>_</v>
      </c>
      <c r="L216" s="2" t="str">
        <f>IFERROR(VLOOKUP(Tabela3[[#This Row],[Disciplina]],q2016_2[],3,0),"-")</f>
        <v>-</v>
      </c>
      <c r="M216" s="5" t="str">
        <f>IFERROR(VLOOKUP(Tabela3[[#This Row],[Disciplina]],q2016_2[],4,0),"-")</f>
        <v>-</v>
      </c>
      <c r="N216" s="6" t="str">
        <f>IFERROR(VLOOKUP(Tabela3[[#This Row],[Disciplina]],q2016_1[],2,0),"_")</f>
        <v>_</v>
      </c>
      <c r="O216" s="2" t="str">
        <f>IFERROR(VLOOKUP(Tabela3[[#This Row],[Disciplina]],q2016_1[],3,0),"-")</f>
        <v>-</v>
      </c>
      <c r="P216" s="5" t="str">
        <f>IFERROR(VLOOKUP(Tabela3[[#This Row],[Disciplina]],q2016_1[],4,0),"-")</f>
        <v>-</v>
      </c>
      <c r="Q216" s="2" t="str">
        <f>IFERROR(VLOOKUP(Tabela3[[#This Row],[Disciplina]],q2015_3[],2,0),"_")</f>
        <v>_</v>
      </c>
      <c r="R216" s="2" t="str">
        <f>IFERROR(VLOOKUP(Tabela3[[#This Row],[Disciplina]],q2015_3[],3,0),"_")</f>
        <v>_</v>
      </c>
      <c r="S216" s="5" t="str">
        <f>IFERROR(VLOOKUP(Tabela3[[#This Row],[Disciplina]],q2015_3[],4,0),"_")</f>
        <v>_</v>
      </c>
      <c r="T216" s="6" t="str">
        <f>IFERROR(VLOOKUP(Tabela3[[#This Row],[Disciplina]],q2015_2[],2,0),"_")</f>
        <v>_</v>
      </c>
      <c r="U216" s="2" t="str">
        <f>IFERROR(VLOOKUP(Tabela3[[#This Row],[Disciplina]],q2015_2[],3,0),"_")</f>
        <v>_</v>
      </c>
      <c r="V216" s="7" t="str">
        <f>IFERROR(VLOOKUP(Tabela3[[#This Row],[Disciplina]],q2015_2[],4,0),"_")</f>
        <v>_</v>
      </c>
      <c r="W216" s="2" t="str">
        <f>IFERROR(VLOOKUP(Tabela3[[#This Row],[Disciplina]],q2015_1[],2,0),"_")</f>
        <v>_</v>
      </c>
      <c r="X216" s="2" t="str">
        <f>IFERROR(VLOOKUP(Tabela3[[#This Row],[Disciplina]],q2015_1[],3,0),"_")</f>
        <v>_</v>
      </c>
      <c r="Y216" s="2" t="str">
        <f>IFERROR(VLOOKUP(Tabela3[[#This Row],[Disciplina]],q2015_1[],4,0),"_")</f>
        <v>_</v>
      </c>
    </row>
    <row r="217" spans="1:25" x14ac:dyDescent="0.25">
      <c r="A217" s="3" t="s">
        <v>119</v>
      </c>
      <c r="B217" t="str">
        <f>IFERROR(VLOOKUP(Tabela3[[#This Row],[Disciplina]],Tabela10[],2,0),"-")</f>
        <v>-</v>
      </c>
      <c r="C217" s="3" t="str">
        <f>IFERROR(VLOOKUP(Tabela3[[#This Row],[Disciplina]],Tabela10[],3,0),"-")</f>
        <v>-</v>
      </c>
      <c r="D217" s="10">
        <f>IFERROR(VLOOKUP(Tabela3[[#This Row],[Disciplina]],Tabela9[],2,0),"-")</f>
        <v>0</v>
      </c>
      <c r="E217" s="3" t="str">
        <f>IFERROR(VLOOKUP(Tabela3[[#This Row],[Disciplina]],Tabela9[],3,0),"-")</f>
        <v>FERNANDO HEERING BARTOLONI</v>
      </c>
      <c r="F217" s="10" t="str">
        <f>IFERROR(VLOOKUP(Tabela3[[#This Row],[Disciplina]],Tabela8[],2,0),"-")</f>
        <v>-</v>
      </c>
      <c r="G217" s="3" t="str">
        <f>IFERROR(VLOOKUP(Tabela3[[#This Row],[Disciplina]],Tabela8[],3,0),"-")</f>
        <v>-</v>
      </c>
      <c r="H217">
        <f>IFERROR(VLOOKUP(Tabela3[[#This Row],[Disciplina]],q2016_3[],2,0),"_")</f>
        <v>2</v>
      </c>
      <c r="I217">
        <f>IFERROR(VLOOKUP(Tabela3[[#This Row],[Disciplina]],q2016_3[],3,0),"-")</f>
        <v>0</v>
      </c>
      <c r="J217" s="4" t="str">
        <f>IFERROR(VLOOKUP(Tabela3[[#This Row],[Disciplina]],q2016_3[],4,0),"-")</f>
        <v>Luiz Francisco Monteiro Leite Ciscato</v>
      </c>
      <c r="K217" t="str">
        <f>IFERROR(VLOOKUP(Tabela3[[#This Row],[Disciplina]],q2016_2[],2,0),"_")</f>
        <v>_</v>
      </c>
      <c r="L217" t="str">
        <f>IFERROR(VLOOKUP(Tabela3[[#This Row],[Disciplina]],q2016_2[],3,0),"-")</f>
        <v>-</v>
      </c>
      <c r="M217" s="4" t="str">
        <f>IFERROR(VLOOKUP(Tabela3[[#This Row],[Disciplina]],q2016_2[],4,0),"-")</f>
        <v>-</v>
      </c>
      <c r="N217" s="9" t="str">
        <f>IFERROR(VLOOKUP(Tabela3[[#This Row],[Disciplina]],q2016_1[],2,0),"_")</f>
        <v>_</v>
      </c>
      <c r="O217" t="str">
        <f>IFERROR(VLOOKUP(Tabela3[[#This Row],[Disciplina]],q2016_1[],3,0),"-")</f>
        <v>-</v>
      </c>
      <c r="P217" s="4" t="str">
        <f>IFERROR(VLOOKUP(Tabela3[[#This Row],[Disciplina]],q2016_1[],4,0),"-")</f>
        <v>-</v>
      </c>
      <c r="Q217">
        <f>IFERROR(VLOOKUP(Tabela3[[#This Row],[Disciplina]],q2015_3[],2,0),"_")</f>
        <v>2</v>
      </c>
      <c r="R217">
        <f>IFERROR(VLOOKUP(Tabela3[[#This Row],[Disciplina]],q2015_3[],3,0),"_")</f>
        <v>0</v>
      </c>
      <c r="S217" s="4" t="str">
        <f>IFERROR(VLOOKUP(Tabela3[[#This Row],[Disciplina]],q2015_3[],4,0),"_")</f>
        <v>Luiz Francisco Monteiro Leite Ciscato</v>
      </c>
      <c r="T217" s="9" t="str">
        <f>IFERROR(VLOOKUP(Tabela3[[#This Row],[Disciplina]],q2015_2[],2,0),"_")</f>
        <v>_</v>
      </c>
      <c r="U217" t="str">
        <f>IFERROR(VLOOKUP(Tabela3[[#This Row],[Disciplina]],q2015_2[],3,0),"_")</f>
        <v>_</v>
      </c>
      <c r="V217" s="3" t="str">
        <f>IFERROR(VLOOKUP(Tabela3[[#This Row],[Disciplina]],q2015_2[],4,0),"_")</f>
        <v>_</v>
      </c>
      <c r="W217" t="str">
        <f>IFERROR(VLOOKUP(Tabela3[[#This Row],[Disciplina]],q2015_1[],2,0),"_")</f>
        <v>_</v>
      </c>
      <c r="X217" t="str">
        <f>IFERROR(VLOOKUP(Tabela3[[#This Row],[Disciplina]],q2015_1[],3,0),"_")</f>
        <v>_</v>
      </c>
      <c r="Y217" t="str">
        <f>IFERROR(VLOOKUP(Tabela3[[#This Row],[Disciplina]],q2015_1[],4,0),"_")</f>
        <v>_</v>
      </c>
    </row>
    <row r="218" spans="1:25" x14ac:dyDescent="0.25">
      <c r="A218" s="3" t="s">
        <v>490</v>
      </c>
      <c r="B218" t="str">
        <f>IFERROR(VLOOKUP(Tabela3[[#This Row],[Disciplina]],Tabela10[],2,0),"-")</f>
        <v>-</v>
      </c>
      <c r="C218" s="3" t="str">
        <f>IFERROR(VLOOKUP(Tabela3[[#This Row],[Disciplina]],Tabela10[],3,0),"-")</f>
        <v>-</v>
      </c>
      <c r="D218" s="10" t="str">
        <f>IFERROR(VLOOKUP(Tabela3[[#This Row],[Disciplina]],Tabela9[],2,0),"-")</f>
        <v>-</v>
      </c>
      <c r="E218" s="3" t="str">
        <f>IFERROR(VLOOKUP(Tabela3[[#This Row],[Disciplina]],Tabela9[],3,0),"-")</f>
        <v>-</v>
      </c>
      <c r="F218" s="10" t="str">
        <f>IFERROR(VLOOKUP(Tabela3[[#This Row],[Disciplina]],Tabela8[],2,0),"-")</f>
        <v>-</v>
      </c>
      <c r="G218" s="3" t="str">
        <f>IFERROR(VLOOKUP(Tabela3[[#This Row],[Disciplina]],Tabela8[],3,0),"-")</f>
        <v>-</v>
      </c>
      <c r="H218" s="2" t="str">
        <f>IFERROR(VLOOKUP(Tabela3[[#This Row],[Disciplina]],q2016_3[],2,0),"_")</f>
        <v>_</v>
      </c>
      <c r="I218" s="2" t="str">
        <f>IFERROR(VLOOKUP(Tabela3[[#This Row],[Disciplina]],q2016_3[],3,0),"-")</f>
        <v>-</v>
      </c>
      <c r="J218" s="5" t="str">
        <f>IFERROR(VLOOKUP(Tabela3[[#This Row],[Disciplina]],q2016_3[],4,0),"-")</f>
        <v>-</v>
      </c>
      <c r="K218" s="2" t="str">
        <f>IFERROR(VLOOKUP(Tabela3[[#This Row],[Disciplina]],q2016_2[],2,0),"_")</f>
        <v>_</v>
      </c>
      <c r="L218" s="2" t="str">
        <f>IFERROR(VLOOKUP(Tabela3[[#This Row],[Disciplina]],q2016_2[],3,0),"-")</f>
        <v>-</v>
      </c>
      <c r="M218" s="5" t="str">
        <f>IFERROR(VLOOKUP(Tabela3[[#This Row],[Disciplina]],q2016_2[],4,0),"-")</f>
        <v>-</v>
      </c>
      <c r="N218" s="6" t="str">
        <f>IFERROR(VLOOKUP(Tabela3[[#This Row],[Disciplina]],q2016_1[],2,0),"_")</f>
        <v>_</v>
      </c>
      <c r="O218" s="2" t="str">
        <f>IFERROR(VLOOKUP(Tabela3[[#This Row],[Disciplina]],q2016_1[],3,0),"-")</f>
        <v>-</v>
      </c>
      <c r="P218" s="5" t="str">
        <f>IFERROR(VLOOKUP(Tabela3[[#This Row],[Disciplina]],q2016_1[],4,0),"-")</f>
        <v>-</v>
      </c>
      <c r="Q218" s="2" t="str">
        <f>IFERROR(VLOOKUP(Tabela3[[#This Row],[Disciplina]],q2015_3[],2,0),"_")</f>
        <v>_</v>
      </c>
      <c r="R218" s="2" t="str">
        <f>IFERROR(VLOOKUP(Tabela3[[#This Row],[Disciplina]],q2015_3[],3,0),"_")</f>
        <v>_</v>
      </c>
      <c r="S218" s="5" t="str">
        <f>IFERROR(VLOOKUP(Tabela3[[#This Row],[Disciplina]],q2015_3[],4,0),"_")</f>
        <v>_</v>
      </c>
      <c r="T218" s="6">
        <f>IFERROR(VLOOKUP(Tabela3[[#This Row],[Disciplina]],q2015_2[],2,0),"_")</f>
        <v>0</v>
      </c>
      <c r="U218" s="2">
        <f>IFERROR(VLOOKUP(Tabela3[[#This Row],[Disciplina]],q2015_2[],3,0),"_")</f>
        <v>0</v>
      </c>
      <c r="V218" s="7" t="str">
        <f>IFERROR(VLOOKUP(Tabela3[[#This Row],[Disciplina]],q2015_2[],4,0),"_")</f>
        <v>Roberto Menezes Serra</v>
      </c>
      <c r="W218" s="2" t="str">
        <f>IFERROR(VLOOKUP(Tabela3[[#This Row],[Disciplina]],q2015_1[],2,0),"_")</f>
        <v>_</v>
      </c>
      <c r="X218" s="2" t="str">
        <f>IFERROR(VLOOKUP(Tabela3[[#This Row],[Disciplina]],q2015_1[],3,0),"_")</f>
        <v>_</v>
      </c>
      <c r="Y218" s="2" t="str">
        <f>IFERROR(VLOOKUP(Tabela3[[#This Row],[Disciplina]],q2015_1[],4,0),"_")</f>
        <v>_</v>
      </c>
    </row>
    <row r="219" spans="1:25" x14ac:dyDescent="0.25">
      <c r="A219" s="3" t="s">
        <v>331</v>
      </c>
      <c r="B219" t="str">
        <f>IFERROR(VLOOKUP(Tabela3[[#This Row],[Disciplina]],Tabela10[],2,0),"-")</f>
        <v>-</v>
      </c>
      <c r="C219" s="3" t="str">
        <f>IFERROR(VLOOKUP(Tabela3[[#This Row],[Disciplina]],Tabela10[],3,0),"-")</f>
        <v>-</v>
      </c>
      <c r="D219" s="10" t="str">
        <f>IFERROR(VLOOKUP(Tabela3[[#This Row],[Disciplina]],Tabela9[],2,0),"-")</f>
        <v>-</v>
      </c>
      <c r="E219" s="3" t="str">
        <f>IFERROR(VLOOKUP(Tabela3[[#This Row],[Disciplina]],Tabela9[],3,0),"-")</f>
        <v>-</v>
      </c>
      <c r="F219" s="10">
        <f>IFERROR(VLOOKUP(Tabela3[[#This Row],[Disciplina]],Tabela8[],2,0),"-")</f>
        <v>0</v>
      </c>
      <c r="G219" s="3" t="str">
        <f>IFERROR(VLOOKUP(Tabela3[[#This Row],[Disciplina]],Tabela8[],3,0),"-")</f>
        <v>Mirela Inês de Sairre</v>
      </c>
      <c r="H219" s="2" t="str">
        <f>IFERROR(VLOOKUP(Tabela3[[#This Row],[Disciplina]],q2016_3[],2,0),"_")</f>
        <v>_</v>
      </c>
      <c r="I219" s="2" t="str">
        <f>IFERROR(VLOOKUP(Tabela3[[#This Row],[Disciplina]],q2016_3[],3,0),"-")</f>
        <v>-</v>
      </c>
      <c r="J219" s="5" t="str">
        <f>IFERROR(VLOOKUP(Tabela3[[#This Row],[Disciplina]],q2016_3[],4,0),"-")</f>
        <v>-</v>
      </c>
      <c r="K219" s="2" t="str">
        <f>IFERROR(VLOOKUP(Tabela3[[#This Row],[Disciplina]],q2016_2[],2,0),"_")</f>
        <v>_</v>
      </c>
      <c r="L219" s="2" t="str">
        <f>IFERROR(VLOOKUP(Tabela3[[#This Row],[Disciplina]],q2016_2[],3,0),"-")</f>
        <v>-</v>
      </c>
      <c r="M219" s="5" t="str">
        <f>IFERROR(VLOOKUP(Tabela3[[#This Row],[Disciplina]],q2016_2[],4,0),"-")</f>
        <v>-</v>
      </c>
      <c r="N219" s="6">
        <f>IFERROR(VLOOKUP(Tabela3[[#This Row],[Disciplina]],q2016_1[],2,0),"_")</f>
        <v>40</v>
      </c>
      <c r="O219" s="2">
        <f>IFERROR(VLOOKUP(Tabela3[[#This Row],[Disciplina]],q2016_1[],3,0),"-")</f>
        <v>0</v>
      </c>
      <c r="P219" s="5" t="str">
        <f>IFERROR(VLOOKUP(Tabela3[[#This Row],[Disciplina]],q2016_1[],4,0),"-")</f>
        <v>Mirella Inês de Sairre</v>
      </c>
      <c r="Q219" s="2" t="str">
        <f>IFERROR(VLOOKUP(Tabela3[[#This Row],[Disciplina]],q2015_3[],2,0),"_")</f>
        <v>_</v>
      </c>
      <c r="R219" s="2" t="str">
        <f>IFERROR(VLOOKUP(Tabela3[[#This Row],[Disciplina]],q2015_3[],3,0),"_")</f>
        <v>_</v>
      </c>
      <c r="S219" s="5" t="str">
        <f>IFERROR(VLOOKUP(Tabela3[[#This Row],[Disciplina]],q2015_3[],4,0),"_")</f>
        <v>_</v>
      </c>
      <c r="T219" s="6" t="str">
        <f>IFERROR(VLOOKUP(Tabela3[[#This Row],[Disciplina]],q2015_2[],2,0),"_")</f>
        <v>_</v>
      </c>
      <c r="U219" s="2" t="str">
        <f>IFERROR(VLOOKUP(Tabela3[[#This Row],[Disciplina]],q2015_2[],3,0),"_")</f>
        <v>_</v>
      </c>
      <c r="V219" s="7" t="str">
        <f>IFERROR(VLOOKUP(Tabela3[[#This Row],[Disciplina]],q2015_2[],4,0),"_")</f>
        <v>_</v>
      </c>
      <c r="W219" s="2">
        <f>IFERROR(VLOOKUP(Tabela3[[#This Row],[Disciplina]],q2015_1[],2,0),"_")</f>
        <v>2</v>
      </c>
      <c r="X219" s="2">
        <f>IFERROR(VLOOKUP(Tabela3[[#This Row],[Disciplina]],q2015_1[],3,0),"_")</f>
        <v>0</v>
      </c>
      <c r="Y219" s="2" t="str">
        <f>IFERROR(VLOOKUP(Tabela3[[#This Row],[Disciplina]],q2015_1[],4,0),"_")</f>
        <v>RODRIGO LUIZ OLIVEIRA RODRIGUES CUNHA</v>
      </c>
    </row>
    <row r="220" spans="1:25" x14ac:dyDescent="0.25">
      <c r="A220" s="3" t="s">
        <v>121</v>
      </c>
      <c r="B220">
        <f>IFERROR(VLOOKUP(Tabela3[[#This Row],[Disciplina]],Tabela10[],2,0),"-")</f>
        <v>0</v>
      </c>
      <c r="C220" s="3" t="str">
        <f>IFERROR(VLOOKUP(Tabela3[[#This Row],[Disciplina]],Tabela10[],3,0),"-")</f>
        <v>Maria Cristina Carlan Da Silva</v>
      </c>
      <c r="D220" s="10" t="str">
        <f>IFERROR(VLOOKUP(Tabela3[[#This Row],[Disciplina]],Tabela9[],2,0),"-")</f>
        <v>-</v>
      </c>
      <c r="E220" s="3" t="str">
        <f>IFERROR(VLOOKUP(Tabela3[[#This Row],[Disciplina]],Tabela9[],3,0),"-")</f>
        <v>-</v>
      </c>
      <c r="F220" s="10" t="str">
        <f>IFERROR(VLOOKUP(Tabela3[[#This Row],[Disciplina]],Tabela8[],2,0),"-")</f>
        <v>-</v>
      </c>
      <c r="G220" s="3" t="str">
        <f>IFERROR(VLOOKUP(Tabela3[[#This Row],[Disciplina]],Tabela8[],3,0),"-")</f>
        <v>-</v>
      </c>
      <c r="H220">
        <f>IFERROR(VLOOKUP(Tabela3[[#This Row],[Disciplina]],q2016_3[],2,0),"_")</f>
        <v>2</v>
      </c>
      <c r="I220">
        <f>IFERROR(VLOOKUP(Tabela3[[#This Row],[Disciplina]],q2016_3[],3,0),"-")</f>
        <v>0</v>
      </c>
      <c r="J220" s="4" t="str">
        <f>IFERROR(VLOOKUP(Tabela3[[#This Row],[Disciplina]],q2016_3[],4,0),"-")</f>
        <v>Maria Cristina Carlan da Silva</v>
      </c>
      <c r="K220" t="str">
        <f>IFERROR(VLOOKUP(Tabela3[[#This Row],[Disciplina]],q2016_2[],2,0),"_")</f>
        <v>_</v>
      </c>
      <c r="L220" t="str">
        <f>IFERROR(VLOOKUP(Tabela3[[#This Row],[Disciplina]],q2016_2[],3,0),"-")</f>
        <v>-</v>
      </c>
      <c r="M220" s="4" t="str">
        <f>IFERROR(VLOOKUP(Tabela3[[#This Row],[Disciplina]],q2016_2[],4,0),"-")</f>
        <v>-</v>
      </c>
      <c r="N220" s="9" t="str">
        <f>IFERROR(VLOOKUP(Tabela3[[#This Row],[Disciplina]],q2016_1[],2,0),"_")</f>
        <v>_</v>
      </c>
      <c r="O220" t="str">
        <f>IFERROR(VLOOKUP(Tabela3[[#This Row],[Disciplina]],q2016_1[],3,0),"-")</f>
        <v>-</v>
      </c>
      <c r="P220" s="4" t="str">
        <f>IFERROR(VLOOKUP(Tabela3[[#This Row],[Disciplina]],q2016_1[],4,0),"-")</f>
        <v>-</v>
      </c>
      <c r="Q220" t="str">
        <f>IFERROR(VLOOKUP(Tabela3[[#This Row],[Disciplina]],q2015_3[],2,0),"_")</f>
        <v>_</v>
      </c>
      <c r="R220" t="str">
        <f>IFERROR(VLOOKUP(Tabela3[[#This Row],[Disciplina]],q2015_3[],3,0),"_")</f>
        <v>_</v>
      </c>
      <c r="S220" s="4" t="str">
        <f>IFERROR(VLOOKUP(Tabela3[[#This Row],[Disciplina]],q2015_3[],4,0),"_")</f>
        <v>_</v>
      </c>
      <c r="T220" s="9" t="str">
        <f>IFERROR(VLOOKUP(Tabela3[[#This Row],[Disciplina]],q2015_2[],2,0),"_")</f>
        <v>_</v>
      </c>
      <c r="U220" t="str">
        <f>IFERROR(VLOOKUP(Tabela3[[#This Row],[Disciplina]],q2015_2[],3,0),"_")</f>
        <v>_</v>
      </c>
      <c r="V220" s="3" t="str">
        <f>IFERROR(VLOOKUP(Tabela3[[#This Row],[Disciplina]],q2015_2[],4,0),"_")</f>
        <v>_</v>
      </c>
      <c r="W220" t="str">
        <f>IFERROR(VLOOKUP(Tabela3[[#This Row],[Disciplina]],q2015_1[],2,0),"_")</f>
        <v>_</v>
      </c>
      <c r="X220" t="str">
        <f>IFERROR(VLOOKUP(Tabela3[[#This Row],[Disciplina]],q2015_1[],3,0),"_")</f>
        <v>_</v>
      </c>
      <c r="Y220" t="str">
        <f>IFERROR(VLOOKUP(Tabela3[[#This Row],[Disciplina]],q2015_1[],4,0),"_")</f>
        <v>_</v>
      </c>
    </row>
    <row r="221" spans="1:25" x14ac:dyDescent="0.25">
      <c r="A221" s="3" t="s">
        <v>542</v>
      </c>
      <c r="B221" t="str">
        <f>IFERROR(VLOOKUP(Tabela3[[#This Row],[Disciplina]],Tabela10[],2,0),"-")</f>
        <v>-</v>
      </c>
      <c r="C221" s="3" t="str">
        <f>IFERROR(VLOOKUP(Tabela3[[#This Row],[Disciplina]],Tabela10[],3,0),"-")</f>
        <v>-</v>
      </c>
      <c r="D221" s="10" t="str">
        <f>IFERROR(VLOOKUP(Tabela3[[#This Row],[Disciplina]],Tabela9[],2,0),"-")</f>
        <v>-</v>
      </c>
      <c r="E221" s="3" t="str">
        <f>IFERROR(VLOOKUP(Tabela3[[#This Row],[Disciplina]],Tabela9[],3,0),"-")</f>
        <v>-</v>
      </c>
      <c r="F221" s="10" t="str">
        <f>IFERROR(VLOOKUP(Tabela3[[#This Row],[Disciplina]],Tabela8[],2,0),"-")</f>
        <v>-</v>
      </c>
      <c r="G221" s="3" t="str">
        <f>IFERROR(VLOOKUP(Tabela3[[#This Row],[Disciplina]],Tabela8[],3,0),"-")</f>
        <v>-</v>
      </c>
      <c r="H221" s="2" t="str">
        <f>IFERROR(VLOOKUP(Tabela3[[#This Row],[Disciplina]],q2016_3[],2,0),"_")</f>
        <v>_</v>
      </c>
      <c r="I221" s="2" t="str">
        <f>IFERROR(VLOOKUP(Tabela3[[#This Row],[Disciplina]],q2016_3[],3,0),"-")</f>
        <v>-</v>
      </c>
      <c r="J221" s="5" t="str">
        <f>IFERROR(VLOOKUP(Tabela3[[#This Row],[Disciplina]],q2016_3[],4,0),"-")</f>
        <v>-</v>
      </c>
      <c r="K221" s="2" t="str">
        <f>IFERROR(VLOOKUP(Tabela3[[#This Row],[Disciplina]],q2016_2[],2,0),"_")</f>
        <v>_</v>
      </c>
      <c r="L221" s="2" t="str">
        <f>IFERROR(VLOOKUP(Tabela3[[#This Row],[Disciplina]],q2016_2[],3,0),"-")</f>
        <v>-</v>
      </c>
      <c r="M221" s="5" t="str">
        <f>IFERROR(VLOOKUP(Tabela3[[#This Row],[Disciplina]],q2016_2[],4,0),"-")</f>
        <v>-</v>
      </c>
      <c r="N221" s="6" t="str">
        <f>IFERROR(VLOOKUP(Tabela3[[#This Row],[Disciplina]],q2016_1[],2,0),"_")</f>
        <v>_</v>
      </c>
      <c r="O221" s="2" t="str">
        <f>IFERROR(VLOOKUP(Tabela3[[#This Row],[Disciplina]],q2016_1[],3,0),"-")</f>
        <v>-</v>
      </c>
      <c r="P221" s="5" t="str">
        <f>IFERROR(VLOOKUP(Tabela3[[#This Row],[Disciplina]],q2016_1[],4,0),"-")</f>
        <v>-</v>
      </c>
      <c r="Q221" s="2" t="str">
        <f>IFERROR(VLOOKUP(Tabela3[[#This Row],[Disciplina]],q2015_3[],2,0),"_")</f>
        <v>_</v>
      </c>
      <c r="R221" s="2" t="str">
        <f>IFERROR(VLOOKUP(Tabela3[[#This Row],[Disciplina]],q2015_3[],3,0),"_")</f>
        <v>_</v>
      </c>
      <c r="S221" s="5" t="str">
        <f>IFERROR(VLOOKUP(Tabela3[[#This Row],[Disciplina]],q2015_3[],4,0),"_")</f>
        <v>_</v>
      </c>
      <c r="T221" s="6" t="str">
        <f>IFERROR(VLOOKUP(Tabela3[[#This Row],[Disciplina]],q2015_2[],2,0),"_")</f>
        <v>_</v>
      </c>
      <c r="U221" s="2" t="str">
        <f>IFERROR(VLOOKUP(Tabela3[[#This Row],[Disciplina]],q2015_2[],3,0),"_")</f>
        <v>_</v>
      </c>
      <c r="V221" s="7" t="str">
        <f>IFERROR(VLOOKUP(Tabela3[[#This Row],[Disciplina]],q2015_2[],4,0),"_")</f>
        <v>_</v>
      </c>
      <c r="W221" s="2">
        <f>IFERROR(VLOOKUP(Tabela3[[#This Row],[Disciplina]],q2015_1[],2,0),"_")</f>
        <v>2</v>
      </c>
      <c r="X221" s="2">
        <f>IFERROR(VLOOKUP(Tabela3[[#This Row],[Disciplina]],q2015_1[],3,0),"_")</f>
        <v>0</v>
      </c>
      <c r="Y221" s="2" t="str">
        <f>IFERROR(VLOOKUP(Tabela3[[#This Row],[Disciplina]],q2015_1[],4,0),"_")</f>
        <v>FERNANDA DIAS</v>
      </c>
    </row>
    <row r="222" spans="1:25" x14ac:dyDescent="0.25">
      <c r="A222" s="3" t="s">
        <v>248</v>
      </c>
      <c r="B222" t="str">
        <f>IFERROR(VLOOKUP(Tabela3[[#This Row],[Disciplina]],Tabela10[],2,0),"-")</f>
        <v>-</v>
      </c>
      <c r="C222" s="3" t="str">
        <f>IFERROR(VLOOKUP(Tabela3[[#This Row],[Disciplina]],Tabela10[],3,0),"-")</f>
        <v>-</v>
      </c>
      <c r="D222" s="10" t="str">
        <f>IFERROR(VLOOKUP(Tabela3[[#This Row],[Disciplina]],Tabela9[],2,0),"-")</f>
        <v>-</v>
      </c>
      <c r="E222" s="3" t="str">
        <f>IFERROR(VLOOKUP(Tabela3[[#This Row],[Disciplina]],Tabela9[],3,0),"-")</f>
        <v>-</v>
      </c>
      <c r="F222" s="10" t="str">
        <f>IFERROR(VLOOKUP(Tabela3[[#This Row],[Disciplina]],Tabela8[],2,0),"-")</f>
        <v>-</v>
      </c>
      <c r="G222" s="3" t="str">
        <f>IFERROR(VLOOKUP(Tabela3[[#This Row],[Disciplina]],Tabela8[],3,0),"-")</f>
        <v>-</v>
      </c>
      <c r="H222" s="2" t="str">
        <f>IFERROR(VLOOKUP(Tabela3[[#This Row],[Disciplina]],q2016_3[],2,0),"_")</f>
        <v>_</v>
      </c>
      <c r="I222" s="2" t="str">
        <f>IFERROR(VLOOKUP(Tabela3[[#This Row],[Disciplina]],q2016_3[],3,0),"-")</f>
        <v>-</v>
      </c>
      <c r="J222" s="5" t="str">
        <f>IFERROR(VLOOKUP(Tabela3[[#This Row],[Disciplina]],q2016_3[],4,0),"-")</f>
        <v>-</v>
      </c>
      <c r="K222">
        <f>IFERROR(VLOOKUP(Tabela3[[#This Row],[Disciplina]],q2016_2[],2,0),"_")</f>
        <v>1</v>
      </c>
      <c r="L222">
        <f>IFERROR(VLOOKUP(Tabela3[[#This Row],[Disciplina]],q2016_2[],3,0),"-")</f>
        <v>0</v>
      </c>
      <c r="M222" s="4" t="str">
        <f>IFERROR(VLOOKUP(Tabela3[[#This Row],[Disciplina]],q2016_2[],4,0),"-")</f>
        <v>José Javier Sáez Acuña</v>
      </c>
      <c r="N222" s="9" t="str">
        <f>IFERROR(VLOOKUP(Tabela3[[#This Row],[Disciplina]],q2016_1[],2,0),"_")</f>
        <v>_</v>
      </c>
      <c r="O222" t="str">
        <f>IFERROR(VLOOKUP(Tabela3[[#This Row],[Disciplina]],q2016_1[],3,0),"-")</f>
        <v>-</v>
      </c>
      <c r="P222" s="4" t="str">
        <f>IFERROR(VLOOKUP(Tabela3[[#This Row],[Disciplina]],q2016_1[],4,0),"-")</f>
        <v>-</v>
      </c>
      <c r="Q222" t="str">
        <f>IFERROR(VLOOKUP(Tabela3[[#This Row],[Disciplina]],q2015_3[],2,0),"_")</f>
        <v>_</v>
      </c>
      <c r="R222" t="str">
        <f>IFERROR(VLOOKUP(Tabela3[[#This Row],[Disciplina]],q2015_3[],3,0),"_")</f>
        <v>_</v>
      </c>
      <c r="S222" s="4" t="str">
        <f>IFERROR(VLOOKUP(Tabela3[[#This Row],[Disciplina]],q2015_3[],4,0),"_")</f>
        <v>_</v>
      </c>
      <c r="T222" s="9">
        <f>IFERROR(VLOOKUP(Tabela3[[#This Row],[Disciplina]],q2015_2[],2,0),"_")</f>
        <v>0</v>
      </c>
      <c r="U222">
        <f>IFERROR(VLOOKUP(Tabela3[[#This Row],[Disciplina]],q2015_2[],3,0),"_")</f>
        <v>0</v>
      </c>
      <c r="V222" s="3" t="str">
        <f>IFERROR(VLOOKUP(Tabela3[[#This Row],[Disciplina]],q2015_2[],4,0),"_")</f>
        <v>Jose Javier Saez Acuna</v>
      </c>
      <c r="W222" t="str">
        <f>IFERROR(VLOOKUP(Tabela3[[#This Row],[Disciplina]],q2015_1[],2,0),"_")</f>
        <v>_</v>
      </c>
      <c r="X222" t="str">
        <f>IFERROR(VLOOKUP(Tabela3[[#This Row],[Disciplina]],q2015_1[],3,0),"_")</f>
        <v>_</v>
      </c>
      <c r="Y222" t="str">
        <f>IFERROR(VLOOKUP(Tabela3[[#This Row],[Disciplina]],q2015_1[],4,0),"_")</f>
        <v>_</v>
      </c>
    </row>
    <row r="223" spans="1:25" x14ac:dyDescent="0.25">
      <c r="A223" s="3" t="s">
        <v>426</v>
      </c>
      <c r="B223" t="str">
        <f>IFERROR(VLOOKUP(Tabela3[[#This Row],[Disciplina]],Tabela10[],2,0),"-")</f>
        <v>-</v>
      </c>
      <c r="C223" s="3" t="str">
        <f>IFERROR(VLOOKUP(Tabela3[[#This Row],[Disciplina]],Tabela10[],3,0),"-")</f>
        <v>-</v>
      </c>
      <c r="D223" s="10" t="str">
        <f>IFERROR(VLOOKUP(Tabela3[[#This Row],[Disciplina]],Tabela9[],2,0),"-")</f>
        <v>-</v>
      </c>
      <c r="E223" s="3" t="str">
        <f>IFERROR(VLOOKUP(Tabela3[[#This Row],[Disciplina]],Tabela9[],3,0),"-")</f>
        <v>-</v>
      </c>
      <c r="F223" s="10" t="str">
        <f>IFERROR(VLOOKUP(Tabela3[[#This Row],[Disciplina]],Tabela8[],2,0),"-")</f>
        <v>-</v>
      </c>
      <c r="G223" s="3" t="str">
        <f>IFERROR(VLOOKUP(Tabela3[[#This Row],[Disciplina]],Tabela8[],3,0),"-")</f>
        <v>-</v>
      </c>
      <c r="H223" s="2" t="str">
        <f>IFERROR(VLOOKUP(Tabela3[[#This Row],[Disciplina]],q2016_3[],2,0),"_")</f>
        <v>_</v>
      </c>
      <c r="I223" s="2" t="str">
        <f>IFERROR(VLOOKUP(Tabela3[[#This Row],[Disciplina]],q2016_3[],3,0),"-")</f>
        <v>-</v>
      </c>
      <c r="J223" s="5" t="str">
        <f>IFERROR(VLOOKUP(Tabela3[[#This Row],[Disciplina]],q2016_3[],4,0),"-")</f>
        <v>-</v>
      </c>
      <c r="K223" s="2" t="str">
        <f>IFERROR(VLOOKUP(Tabela3[[#This Row],[Disciplina]],q2016_2[],2,0),"_")</f>
        <v>_</v>
      </c>
      <c r="L223" s="2" t="str">
        <f>IFERROR(VLOOKUP(Tabela3[[#This Row],[Disciplina]],q2016_2[],3,0),"-")</f>
        <v>-</v>
      </c>
      <c r="M223" s="5" t="str">
        <f>IFERROR(VLOOKUP(Tabela3[[#This Row],[Disciplina]],q2016_2[],4,0),"-")</f>
        <v>-</v>
      </c>
      <c r="N223" s="9" t="str">
        <f>IFERROR(VLOOKUP(Tabela3[[#This Row],[Disciplina]],q2016_1[],2,0),"_")</f>
        <v>_</v>
      </c>
      <c r="O223" t="str">
        <f>IFERROR(VLOOKUP(Tabela3[[#This Row],[Disciplina]],q2016_1[],3,0),"-")</f>
        <v>-</v>
      </c>
      <c r="P223" s="5" t="str">
        <f>IFERROR(VLOOKUP(Tabela3[[#This Row],[Disciplina]],q2016_1[],4,0),"-")</f>
        <v>-</v>
      </c>
      <c r="Q223">
        <f>IFERROR(VLOOKUP(Tabela3[[#This Row],[Disciplina]],q2015_3[],2,0),"_")</f>
        <v>2</v>
      </c>
      <c r="R223">
        <f>IFERROR(VLOOKUP(Tabela3[[#This Row],[Disciplina]],q2015_3[],3,0),"_")</f>
        <v>0</v>
      </c>
      <c r="S223" s="4" t="str">
        <f>IFERROR(VLOOKUP(Tabela3[[#This Row],[Disciplina]],q2015_3[],4,0),"_")</f>
        <v>Antônio Sérgio Kimus Braz</v>
      </c>
      <c r="T223" s="9" t="str">
        <f>IFERROR(VLOOKUP(Tabela3[[#This Row],[Disciplina]],q2015_2[],2,0),"_")</f>
        <v>_</v>
      </c>
      <c r="U223" t="str">
        <f>IFERROR(VLOOKUP(Tabela3[[#This Row],[Disciplina]],q2015_2[],3,0),"_")</f>
        <v>_</v>
      </c>
      <c r="V223" s="3" t="str">
        <f>IFERROR(VLOOKUP(Tabela3[[#This Row],[Disciplina]],q2015_2[],4,0),"_")</f>
        <v>_</v>
      </c>
      <c r="W223" t="str">
        <f>IFERROR(VLOOKUP(Tabela3[[#This Row],[Disciplina]],q2015_1[],2,0),"_")</f>
        <v>_</v>
      </c>
      <c r="X223" t="str">
        <f>IFERROR(VLOOKUP(Tabela3[[#This Row],[Disciplina]],q2015_1[],3,0),"_")</f>
        <v>_</v>
      </c>
      <c r="Y223" t="str">
        <f>IFERROR(VLOOKUP(Tabela3[[#This Row],[Disciplina]],q2015_1[],4,0),"_")</f>
        <v>_</v>
      </c>
    </row>
    <row r="224" spans="1:25" x14ac:dyDescent="0.25">
      <c r="A224" s="3" t="s">
        <v>665</v>
      </c>
      <c r="B224" t="str">
        <f>IFERROR(VLOOKUP(Tabela3[[#This Row],[Disciplina]],Tabela10[],2,0),"-")</f>
        <v>-</v>
      </c>
      <c r="C224" s="3" t="str">
        <f>IFERROR(VLOOKUP(Tabela3[[#This Row],[Disciplina]],Tabela10[],3,0),"-")</f>
        <v>-</v>
      </c>
      <c r="D224">
        <f>IFERROR(VLOOKUP(Tabela3[[#This Row],[Disciplina]],Tabela9[],2,0),"-")</f>
        <v>0</v>
      </c>
      <c r="E224" s="7" t="str">
        <f>IFERROR(VLOOKUP(Tabela3[[#This Row],[Disciplina]],Tabela9[],3,0),"-")</f>
        <v>ANTONIO SERGIO KIMUS BRAZ</v>
      </c>
      <c r="F224" s="2" t="str">
        <f>IFERROR(VLOOKUP(Tabela3[[#This Row],[Disciplina]],Tabela8[],2,0),"-")</f>
        <v>-</v>
      </c>
      <c r="G224" s="7" t="str">
        <f>IFERROR(VLOOKUP(Tabela3[[#This Row],[Disciplina]],Tabela8[],3,0),"-")</f>
        <v>-</v>
      </c>
      <c r="H224" s="2" t="str">
        <f>IFERROR(VLOOKUP(Tabela3[[#This Row],[Disciplina]],q2016_3[],2,0),"_")</f>
        <v>_</v>
      </c>
      <c r="I224" s="2" t="str">
        <f>IFERROR(VLOOKUP(Tabela3[[#This Row],[Disciplina]],q2016_3[],3,0),"-")</f>
        <v>-</v>
      </c>
      <c r="J224" s="5" t="str">
        <f>IFERROR(VLOOKUP(Tabela3[[#This Row],[Disciplina]],q2016_3[],4,0),"-")</f>
        <v>-</v>
      </c>
      <c r="K224" s="2" t="str">
        <f>IFERROR(VLOOKUP(Tabela3[[#This Row],[Disciplina]],q2016_2[],2,0),"_")</f>
        <v>_</v>
      </c>
      <c r="L224" s="2" t="str">
        <f>IFERROR(VLOOKUP(Tabela3[[#This Row],[Disciplina]],q2016_2[],3,0),"-")</f>
        <v>-</v>
      </c>
      <c r="M224" s="5" t="str">
        <f>IFERROR(VLOOKUP(Tabela3[[#This Row],[Disciplina]],q2016_2[],4,0),"-")</f>
        <v>-</v>
      </c>
      <c r="N224" s="6" t="str">
        <f>IFERROR(VLOOKUP(Tabela3[[#This Row],[Disciplina]],q2016_1[],2,0),"_")</f>
        <v>_</v>
      </c>
      <c r="O224" s="2" t="str">
        <f>IFERROR(VLOOKUP(Tabela3[[#This Row],[Disciplina]],q2016_1[],3,0),"-")</f>
        <v>-</v>
      </c>
      <c r="P224" s="5" t="str">
        <f>IFERROR(VLOOKUP(Tabela3[[#This Row],[Disciplina]],q2016_1[],4,0),"-")</f>
        <v>-</v>
      </c>
      <c r="Q224" s="2" t="str">
        <f>IFERROR(VLOOKUP(Tabela3[[#This Row],[Disciplina]],q2015_3[],2,0),"_")</f>
        <v>_</v>
      </c>
      <c r="R224" s="2" t="str">
        <f>IFERROR(VLOOKUP(Tabela3[[#This Row],[Disciplina]],q2015_3[],3,0),"_")</f>
        <v>_</v>
      </c>
      <c r="S224" s="5" t="str">
        <f>IFERROR(VLOOKUP(Tabela3[[#This Row],[Disciplina]],q2015_3[],4,0),"_")</f>
        <v>_</v>
      </c>
      <c r="T224" s="6" t="str">
        <f>IFERROR(VLOOKUP(Tabela3[[#This Row],[Disciplina]],q2015_2[],2,0),"_")</f>
        <v>_</v>
      </c>
      <c r="U224" s="2" t="str">
        <f>IFERROR(VLOOKUP(Tabela3[[#This Row],[Disciplina]],q2015_2[],3,0),"_")</f>
        <v>_</v>
      </c>
      <c r="V224" s="7" t="str">
        <f>IFERROR(VLOOKUP(Tabela3[[#This Row],[Disciplina]],q2015_2[],4,0),"_")</f>
        <v>_</v>
      </c>
      <c r="W224" s="2" t="str">
        <f>IFERROR(VLOOKUP(Tabela3[[#This Row],[Disciplina]],q2015_1[],2,0),"_")</f>
        <v>_</v>
      </c>
      <c r="X224" s="2" t="str">
        <f>IFERROR(VLOOKUP(Tabela3[[#This Row],[Disciplina]],q2015_1[],3,0),"_")</f>
        <v>_</v>
      </c>
      <c r="Y224" s="2" t="str">
        <f>IFERROR(VLOOKUP(Tabela3[[#This Row],[Disciplina]],q2015_1[],4,0),"_")</f>
        <v>_</v>
      </c>
    </row>
    <row r="225" spans="1:25" x14ac:dyDescent="0.25">
      <c r="A225" s="3" t="s">
        <v>123</v>
      </c>
      <c r="B225" t="str">
        <f>IFERROR(VLOOKUP(Tabela3[[#This Row],[Disciplina]],Tabela10[],2,0),"-")</f>
        <v>-</v>
      </c>
      <c r="C225" s="3" t="str">
        <f>IFERROR(VLOOKUP(Tabela3[[#This Row],[Disciplina]],Tabela10[],3,0),"-")</f>
        <v>-</v>
      </c>
      <c r="D225" s="10" t="str">
        <f>IFERROR(VLOOKUP(Tabela3[[#This Row],[Disciplina]],Tabela9[],2,0),"-")</f>
        <v>-</v>
      </c>
      <c r="E225" s="3" t="str">
        <f>IFERROR(VLOOKUP(Tabela3[[#This Row],[Disciplina]],Tabela9[],3,0),"-")</f>
        <v>-</v>
      </c>
      <c r="F225" s="10">
        <f>IFERROR(VLOOKUP(Tabela3[[#This Row],[Disciplina]],Tabela8[],2,0),"-")</f>
        <v>0</v>
      </c>
      <c r="G225" s="3" t="str">
        <f>IFERROR(VLOOKUP(Tabela3[[#This Row],[Disciplina]],Tabela8[],3,0),"-")</f>
        <v>Marcelo Augusto Christoffolete</v>
      </c>
      <c r="H225">
        <f>IFERROR(VLOOKUP(Tabela3[[#This Row],[Disciplina]],q2016_3[],2,0),"_")</f>
        <v>1</v>
      </c>
      <c r="I225">
        <f>IFERROR(VLOOKUP(Tabela3[[#This Row],[Disciplina]],q2016_3[],3,0),"-")</f>
        <v>0</v>
      </c>
      <c r="J225" s="4" t="str">
        <f>IFERROR(VLOOKUP(Tabela3[[#This Row],[Disciplina]],q2016_3[],4,0),"-")</f>
        <v>Marcelo Augusto Christoffolete</v>
      </c>
      <c r="K225" t="str">
        <f>IFERROR(VLOOKUP(Tabela3[[#This Row],[Disciplina]],q2016_2[],2,0),"_")</f>
        <v>_</v>
      </c>
      <c r="L225" t="str">
        <f>IFERROR(VLOOKUP(Tabela3[[#This Row],[Disciplina]],q2016_2[],3,0),"-")</f>
        <v>-</v>
      </c>
      <c r="M225" s="4" t="str">
        <f>IFERROR(VLOOKUP(Tabela3[[#This Row],[Disciplina]],q2016_2[],4,0),"-")</f>
        <v>-</v>
      </c>
      <c r="N225" s="9" t="str">
        <f>IFERROR(VLOOKUP(Tabela3[[#This Row],[Disciplina]],q2016_1[],2,0),"_")</f>
        <v>_</v>
      </c>
      <c r="O225" t="str">
        <f>IFERROR(VLOOKUP(Tabela3[[#This Row],[Disciplina]],q2016_1[],3,0),"-")</f>
        <v>-</v>
      </c>
      <c r="P225" s="4" t="str">
        <f>IFERROR(VLOOKUP(Tabela3[[#This Row],[Disciplina]],q2016_1[],4,0),"-")</f>
        <v>-</v>
      </c>
      <c r="Q225" t="str">
        <f>IFERROR(VLOOKUP(Tabela3[[#This Row],[Disciplina]],q2015_3[],2,0),"_")</f>
        <v>_</v>
      </c>
      <c r="R225" t="str">
        <f>IFERROR(VLOOKUP(Tabela3[[#This Row],[Disciplina]],q2015_3[],3,0),"_")</f>
        <v>_</v>
      </c>
      <c r="S225" s="4" t="str">
        <f>IFERROR(VLOOKUP(Tabela3[[#This Row],[Disciplina]],q2015_3[],4,0),"_")</f>
        <v>_</v>
      </c>
      <c r="T225" s="9" t="str">
        <f>IFERROR(VLOOKUP(Tabela3[[#This Row],[Disciplina]],q2015_2[],2,0),"_")</f>
        <v>_</v>
      </c>
      <c r="U225" t="str">
        <f>IFERROR(VLOOKUP(Tabela3[[#This Row],[Disciplina]],q2015_2[],3,0),"_")</f>
        <v>_</v>
      </c>
      <c r="V225" s="3" t="str">
        <f>IFERROR(VLOOKUP(Tabela3[[#This Row],[Disciplina]],q2015_2[],4,0),"_")</f>
        <v>_</v>
      </c>
      <c r="W225" t="str">
        <f>IFERROR(VLOOKUP(Tabela3[[#This Row],[Disciplina]],q2015_1[],2,0),"_")</f>
        <v>_</v>
      </c>
      <c r="X225" t="str">
        <f>IFERROR(VLOOKUP(Tabela3[[#This Row],[Disciplina]],q2015_1[],3,0),"_")</f>
        <v>_</v>
      </c>
      <c r="Y225" t="str">
        <f>IFERROR(VLOOKUP(Tabela3[[#This Row],[Disciplina]],q2015_1[],4,0),"_")</f>
        <v>_</v>
      </c>
    </row>
    <row r="226" spans="1:25" x14ac:dyDescent="0.25">
      <c r="A226" s="3" t="s">
        <v>427</v>
      </c>
      <c r="B226" t="str">
        <f>IFERROR(VLOOKUP(Tabela3[[#This Row],[Disciplina]],Tabela10[],2,0),"-")</f>
        <v>-</v>
      </c>
      <c r="C226" s="3" t="str">
        <f>IFERROR(VLOOKUP(Tabela3[[#This Row],[Disciplina]],Tabela10[],3,0),"-")</f>
        <v>-</v>
      </c>
      <c r="D226" s="10" t="str">
        <f>IFERROR(VLOOKUP(Tabela3[[#This Row],[Disciplina]],Tabela9[],2,0),"-")</f>
        <v>-</v>
      </c>
      <c r="E226" s="3" t="str">
        <f>IFERROR(VLOOKUP(Tabela3[[#This Row],[Disciplina]],Tabela9[],3,0),"-")</f>
        <v>-</v>
      </c>
      <c r="F226" s="10" t="str">
        <f>IFERROR(VLOOKUP(Tabela3[[#This Row],[Disciplina]],Tabela8[],2,0),"-")</f>
        <v>-</v>
      </c>
      <c r="G226" s="3" t="str">
        <f>IFERROR(VLOOKUP(Tabela3[[#This Row],[Disciplina]],Tabela8[],3,0),"-")</f>
        <v>-</v>
      </c>
      <c r="H226" s="2" t="str">
        <f>IFERROR(VLOOKUP(Tabela3[[#This Row],[Disciplina]],q2016_3[],2,0),"_")</f>
        <v>_</v>
      </c>
      <c r="I226" s="2" t="str">
        <f>IFERROR(VLOOKUP(Tabela3[[#This Row],[Disciplina]],q2016_3[],3,0),"-")</f>
        <v>-</v>
      </c>
      <c r="J226" s="5" t="str">
        <f>IFERROR(VLOOKUP(Tabela3[[#This Row],[Disciplina]],q2016_3[],4,0),"-")</f>
        <v>-</v>
      </c>
      <c r="K226" s="2" t="str">
        <f>IFERROR(VLOOKUP(Tabela3[[#This Row],[Disciplina]],q2016_2[],2,0),"_")</f>
        <v>_</v>
      </c>
      <c r="L226" s="2" t="str">
        <f>IFERROR(VLOOKUP(Tabela3[[#This Row],[Disciplina]],q2016_2[],3,0),"-")</f>
        <v>-</v>
      </c>
      <c r="M226" s="5" t="str">
        <f>IFERROR(VLOOKUP(Tabela3[[#This Row],[Disciplina]],q2016_2[],4,0),"-")</f>
        <v>-</v>
      </c>
      <c r="N226" s="9" t="str">
        <f>IFERROR(VLOOKUP(Tabela3[[#This Row],[Disciplina]],q2016_1[],2,0),"_")</f>
        <v>_</v>
      </c>
      <c r="O226" t="str">
        <f>IFERROR(VLOOKUP(Tabela3[[#This Row],[Disciplina]],q2016_1[],3,0),"-")</f>
        <v>-</v>
      </c>
      <c r="P226" s="5" t="str">
        <f>IFERROR(VLOOKUP(Tabela3[[#This Row],[Disciplina]],q2016_1[],4,0),"-")</f>
        <v>-</v>
      </c>
      <c r="Q226">
        <f>IFERROR(VLOOKUP(Tabela3[[#This Row],[Disciplina]],q2015_3[],2,0),"_")</f>
        <v>2</v>
      </c>
      <c r="R226">
        <f>IFERROR(VLOOKUP(Tabela3[[#This Row],[Disciplina]],q2015_3[],3,0),"_")</f>
        <v>0</v>
      </c>
      <c r="S226" s="4" t="str">
        <f>IFERROR(VLOOKUP(Tabela3[[#This Row],[Disciplina]],q2015_3[],4,0),"_")</f>
        <v>Otto Müller Patrão de Oliveira</v>
      </c>
      <c r="T226" s="9" t="str">
        <f>IFERROR(VLOOKUP(Tabela3[[#This Row],[Disciplina]],q2015_2[],2,0),"_")</f>
        <v>_</v>
      </c>
      <c r="U226" t="str">
        <f>IFERROR(VLOOKUP(Tabela3[[#This Row],[Disciplina]],q2015_2[],3,0),"_")</f>
        <v>_</v>
      </c>
      <c r="V226" s="3" t="str">
        <f>IFERROR(VLOOKUP(Tabela3[[#This Row],[Disciplina]],q2015_2[],4,0),"_")</f>
        <v>_</v>
      </c>
      <c r="W226" t="str">
        <f>IFERROR(VLOOKUP(Tabela3[[#This Row],[Disciplina]],q2015_1[],2,0),"_")</f>
        <v>_</v>
      </c>
      <c r="X226" t="str">
        <f>IFERROR(VLOOKUP(Tabela3[[#This Row],[Disciplina]],q2015_1[],3,0),"_")</f>
        <v>_</v>
      </c>
      <c r="Y226" t="str">
        <f>IFERROR(VLOOKUP(Tabela3[[#This Row],[Disciplina]],q2015_1[],4,0),"_")</f>
        <v>_</v>
      </c>
    </row>
    <row r="227" spans="1:25" x14ac:dyDescent="0.25">
      <c r="A227" s="3" t="s">
        <v>125</v>
      </c>
      <c r="B227" t="str">
        <f>IFERROR(VLOOKUP(Tabela3[[#This Row],[Disciplina]],Tabela10[],2,0),"-")</f>
        <v>-</v>
      </c>
      <c r="C227" s="3" t="str">
        <f>IFERROR(VLOOKUP(Tabela3[[#This Row],[Disciplina]],Tabela10[],3,0),"-")</f>
        <v>-</v>
      </c>
      <c r="D227" s="10" t="str">
        <f>IFERROR(VLOOKUP(Tabela3[[#This Row],[Disciplina]],Tabela9[],2,0),"-")</f>
        <v>-</v>
      </c>
      <c r="E227" s="3" t="str">
        <f>IFERROR(VLOOKUP(Tabela3[[#This Row],[Disciplina]],Tabela9[],3,0),"-")</f>
        <v>-</v>
      </c>
      <c r="F227" s="10">
        <f>IFERROR(VLOOKUP(Tabela3[[#This Row],[Disciplina]],Tabela8[],2,0),"-")</f>
        <v>0</v>
      </c>
      <c r="G227" s="3" t="str">
        <f>IFERROR(VLOOKUP(Tabela3[[#This Row],[Disciplina]],Tabela8[],3,0),"-")</f>
        <v>Maria Camila Almeida</v>
      </c>
      <c r="H227">
        <f>IFERROR(VLOOKUP(Tabela3[[#This Row],[Disciplina]],q2016_3[],2,0),"_")</f>
        <v>1</v>
      </c>
      <c r="I227">
        <f>IFERROR(VLOOKUP(Tabela3[[#This Row],[Disciplina]],q2016_3[],3,0),"-")</f>
        <v>0</v>
      </c>
      <c r="J227" s="4" t="str">
        <f>IFERROR(VLOOKUP(Tabela3[[#This Row],[Disciplina]],q2016_3[],4,0),"-")</f>
        <v>Maria Camila Almeida</v>
      </c>
      <c r="K227" t="str">
        <f>IFERROR(VLOOKUP(Tabela3[[#This Row],[Disciplina]],q2016_2[],2,0),"_")</f>
        <v>_</v>
      </c>
      <c r="L227" t="str">
        <f>IFERROR(VLOOKUP(Tabela3[[#This Row],[Disciplina]],q2016_2[],3,0),"-")</f>
        <v>-</v>
      </c>
      <c r="M227" s="4" t="str">
        <f>IFERROR(VLOOKUP(Tabela3[[#This Row],[Disciplina]],q2016_2[],4,0),"-")</f>
        <v>-</v>
      </c>
      <c r="N227" s="9" t="str">
        <f>IFERROR(VLOOKUP(Tabela3[[#This Row],[Disciplina]],q2016_1[],2,0),"_")</f>
        <v>_</v>
      </c>
      <c r="O227" t="str">
        <f>IFERROR(VLOOKUP(Tabela3[[#This Row],[Disciplina]],q2016_1[],3,0),"-")</f>
        <v>-</v>
      </c>
      <c r="P227" s="4" t="str">
        <f>IFERROR(VLOOKUP(Tabela3[[#This Row],[Disciplina]],q2016_1[],4,0),"-")</f>
        <v>-</v>
      </c>
      <c r="Q227" t="str">
        <f>IFERROR(VLOOKUP(Tabela3[[#This Row],[Disciplina]],q2015_3[],2,0),"_")</f>
        <v>_</v>
      </c>
      <c r="R227" t="str">
        <f>IFERROR(VLOOKUP(Tabela3[[#This Row],[Disciplina]],q2015_3[],3,0),"_")</f>
        <v>_</v>
      </c>
      <c r="S227" s="4" t="str">
        <f>IFERROR(VLOOKUP(Tabela3[[#This Row],[Disciplina]],q2015_3[],4,0),"_")</f>
        <v>_</v>
      </c>
      <c r="T227" s="9" t="str">
        <f>IFERROR(VLOOKUP(Tabela3[[#This Row],[Disciplina]],q2015_2[],2,0),"_")</f>
        <v>_</v>
      </c>
      <c r="U227" t="str">
        <f>IFERROR(VLOOKUP(Tabela3[[#This Row],[Disciplina]],q2015_2[],3,0),"_")</f>
        <v>_</v>
      </c>
      <c r="V227" s="3" t="str">
        <f>IFERROR(VLOOKUP(Tabela3[[#This Row],[Disciplina]],q2015_2[],4,0),"_")</f>
        <v>_</v>
      </c>
      <c r="W227" t="str">
        <f>IFERROR(VLOOKUP(Tabela3[[#This Row],[Disciplina]],q2015_1[],2,0),"_")</f>
        <v>_</v>
      </c>
      <c r="X227" t="str">
        <f>IFERROR(VLOOKUP(Tabela3[[#This Row],[Disciplina]],q2015_1[],3,0),"_")</f>
        <v>_</v>
      </c>
      <c r="Y227" t="str">
        <f>IFERROR(VLOOKUP(Tabela3[[#This Row],[Disciplina]],q2015_1[],4,0),"_")</f>
        <v>_</v>
      </c>
    </row>
    <row r="228" spans="1:25" x14ac:dyDescent="0.25">
      <c r="A228" s="3" t="s">
        <v>250</v>
      </c>
      <c r="B228" t="str">
        <f>IFERROR(VLOOKUP(Tabela3[[#This Row],[Disciplina]],Tabela10[],2,0),"-")</f>
        <v>-</v>
      </c>
      <c r="C228" s="3" t="str">
        <f>IFERROR(VLOOKUP(Tabela3[[#This Row],[Disciplina]],Tabela10[],3,0),"-")</f>
        <v>-</v>
      </c>
      <c r="D228" s="10">
        <f>IFERROR(VLOOKUP(Tabela3[[#This Row],[Disciplina]],Tabela9[],2,0),"-")</f>
        <v>0</v>
      </c>
      <c r="E228" s="3" t="str">
        <f>IFERROR(VLOOKUP(Tabela3[[#This Row],[Disciplina]],Tabela9[],3,0),"-")</f>
        <v>MARIA CAMILA ALMEIDA</v>
      </c>
      <c r="F228" s="10" t="str">
        <f>IFERROR(VLOOKUP(Tabela3[[#This Row],[Disciplina]],Tabela8[],2,0),"-")</f>
        <v>-</v>
      </c>
      <c r="G228" s="3" t="str">
        <f>IFERROR(VLOOKUP(Tabela3[[#This Row],[Disciplina]],Tabela8[],3,0),"-")</f>
        <v>-</v>
      </c>
      <c r="H228" s="2" t="str">
        <f>IFERROR(VLOOKUP(Tabela3[[#This Row],[Disciplina]],q2016_3[],2,0),"_")</f>
        <v>_</v>
      </c>
      <c r="I228" s="2" t="str">
        <f>IFERROR(VLOOKUP(Tabela3[[#This Row],[Disciplina]],q2016_3[],3,0),"-")</f>
        <v>-</v>
      </c>
      <c r="J228" s="5" t="str">
        <f>IFERROR(VLOOKUP(Tabela3[[#This Row],[Disciplina]],q2016_3[],4,0),"-")</f>
        <v>-</v>
      </c>
      <c r="K228">
        <f>IFERROR(VLOOKUP(Tabela3[[#This Row],[Disciplina]],q2016_2[],2,0),"_")</f>
        <v>2</v>
      </c>
      <c r="L228">
        <f>IFERROR(VLOOKUP(Tabela3[[#This Row],[Disciplina]],q2016_2[],3,0),"-")</f>
        <v>0</v>
      </c>
      <c r="M228" s="4" t="str">
        <f>IFERROR(VLOOKUP(Tabela3[[#This Row],[Disciplina]],q2016_2[],4,0),"-")</f>
        <v>Maria Camila Almeida</v>
      </c>
      <c r="N228" s="9" t="str">
        <f>IFERROR(VLOOKUP(Tabela3[[#This Row],[Disciplina]],q2016_1[],2,0),"_")</f>
        <v>_</v>
      </c>
      <c r="O228" t="str">
        <f>IFERROR(VLOOKUP(Tabela3[[#This Row],[Disciplina]],q2016_1[],3,0),"-")</f>
        <v>-</v>
      </c>
      <c r="P228" s="4" t="str">
        <f>IFERROR(VLOOKUP(Tabela3[[#This Row],[Disciplina]],q2016_1[],4,0),"-")</f>
        <v>-</v>
      </c>
      <c r="Q228" t="str">
        <f>IFERROR(VLOOKUP(Tabela3[[#This Row],[Disciplina]],q2015_3[],2,0),"_")</f>
        <v>_</v>
      </c>
      <c r="R228" t="str">
        <f>IFERROR(VLOOKUP(Tabela3[[#This Row],[Disciplina]],q2015_3[],3,0),"_")</f>
        <v>_</v>
      </c>
      <c r="S228" s="4" t="str">
        <f>IFERROR(VLOOKUP(Tabela3[[#This Row],[Disciplina]],q2015_3[],4,0),"_")</f>
        <v>_</v>
      </c>
      <c r="T228" s="9" t="str">
        <f>IFERROR(VLOOKUP(Tabela3[[#This Row],[Disciplina]],q2015_2[],2,0),"_")</f>
        <v>_</v>
      </c>
      <c r="U228" t="str">
        <f>IFERROR(VLOOKUP(Tabela3[[#This Row],[Disciplina]],q2015_2[],3,0),"_")</f>
        <v>_</v>
      </c>
      <c r="V228" s="3" t="str">
        <f>IFERROR(VLOOKUP(Tabela3[[#This Row],[Disciplina]],q2015_2[],4,0),"_")</f>
        <v>_</v>
      </c>
      <c r="W228" t="str">
        <f>IFERROR(VLOOKUP(Tabela3[[#This Row],[Disciplina]],q2015_1[],2,0),"_")</f>
        <v>_</v>
      </c>
      <c r="X228" t="str">
        <f>IFERROR(VLOOKUP(Tabela3[[#This Row],[Disciplina]],q2015_1[],3,0),"_")</f>
        <v>_</v>
      </c>
      <c r="Y228" t="str">
        <f>IFERROR(VLOOKUP(Tabela3[[#This Row],[Disciplina]],q2015_1[],4,0),"_")</f>
        <v>_</v>
      </c>
    </row>
    <row r="229" spans="1:25" x14ac:dyDescent="0.25">
      <c r="A229" s="3" t="s">
        <v>127</v>
      </c>
      <c r="B229">
        <f>IFERROR(VLOOKUP(Tabela3[[#This Row],[Disciplina]],Tabela10[],2,0),"-")</f>
        <v>0</v>
      </c>
      <c r="C229" s="3" t="str">
        <f>IFERROR(VLOOKUP(Tabela3[[#This Row],[Disciplina]],Tabela10[],3,0),"-")</f>
        <v>Marcela Sorelli Carneiro Ramos</v>
      </c>
      <c r="D229" s="10" t="str">
        <f>IFERROR(VLOOKUP(Tabela3[[#This Row],[Disciplina]],Tabela9[],2,0),"-")</f>
        <v>-</v>
      </c>
      <c r="E229" s="3" t="str">
        <f>IFERROR(VLOOKUP(Tabela3[[#This Row],[Disciplina]],Tabela9[],3,0),"-")</f>
        <v>-</v>
      </c>
      <c r="F229" s="10" t="str">
        <f>IFERROR(VLOOKUP(Tabela3[[#This Row],[Disciplina]],Tabela8[],2,0),"-")</f>
        <v>-</v>
      </c>
      <c r="G229" s="3" t="str">
        <f>IFERROR(VLOOKUP(Tabela3[[#This Row],[Disciplina]],Tabela8[],3,0),"-")</f>
        <v>-</v>
      </c>
      <c r="H229">
        <f>IFERROR(VLOOKUP(Tabela3[[#This Row],[Disciplina]],q2016_3[],2,0),"_")</f>
        <v>2</v>
      </c>
      <c r="I229">
        <f>IFERROR(VLOOKUP(Tabela3[[#This Row],[Disciplina]],q2016_3[],3,0),"-")</f>
        <v>0</v>
      </c>
      <c r="J229" s="4" t="str">
        <f>IFERROR(VLOOKUP(Tabela3[[#This Row],[Disciplina]],q2016_3[],4,0),"-")</f>
        <v>Marcela Sorelli Carneiro Ramos</v>
      </c>
      <c r="K229" t="str">
        <f>IFERROR(VLOOKUP(Tabela3[[#This Row],[Disciplina]],q2016_2[],2,0),"_")</f>
        <v>_</v>
      </c>
      <c r="L229" t="str">
        <f>IFERROR(VLOOKUP(Tabela3[[#This Row],[Disciplina]],q2016_2[],3,0),"-")</f>
        <v>-</v>
      </c>
      <c r="M229" s="4" t="str">
        <f>IFERROR(VLOOKUP(Tabela3[[#This Row],[Disciplina]],q2016_2[],4,0),"-")</f>
        <v>-</v>
      </c>
      <c r="N229" s="9" t="str">
        <f>IFERROR(VLOOKUP(Tabela3[[#This Row],[Disciplina]],q2016_1[],2,0),"_")</f>
        <v>_</v>
      </c>
      <c r="O229" t="str">
        <f>IFERROR(VLOOKUP(Tabela3[[#This Row],[Disciplina]],q2016_1[],3,0),"-")</f>
        <v>-</v>
      </c>
      <c r="P229" s="4" t="str">
        <f>IFERROR(VLOOKUP(Tabela3[[#This Row],[Disciplina]],q2016_1[],4,0),"-")</f>
        <v>-</v>
      </c>
      <c r="Q229" t="str">
        <f>IFERROR(VLOOKUP(Tabela3[[#This Row],[Disciplina]],q2015_3[],2,0),"_")</f>
        <v>_</v>
      </c>
      <c r="R229" t="str">
        <f>IFERROR(VLOOKUP(Tabela3[[#This Row],[Disciplina]],q2015_3[],3,0),"_")</f>
        <v>_</v>
      </c>
      <c r="S229" s="4" t="str">
        <f>IFERROR(VLOOKUP(Tabela3[[#This Row],[Disciplina]],q2015_3[],4,0),"_")</f>
        <v>_</v>
      </c>
      <c r="T229" s="9" t="str">
        <f>IFERROR(VLOOKUP(Tabela3[[#This Row],[Disciplina]],q2015_2[],2,0),"_")</f>
        <v>_</v>
      </c>
      <c r="U229" t="str">
        <f>IFERROR(VLOOKUP(Tabela3[[#This Row],[Disciplina]],q2015_2[],3,0),"_")</f>
        <v>_</v>
      </c>
      <c r="V229" s="3" t="str">
        <f>IFERROR(VLOOKUP(Tabela3[[#This Row],[Disciplina]],q2015_2[],4,0),"_")</f>
        <v>_</v>
      </c>
      <c r="W229" t="str">
        <f>IFERROR(VLOOKUP(Tabela3[[#This Row],[Disciplina]],q2015_1[],2,0),"_")</f>
        <v>_</v>
      </c>
      <c r="X229" t="str">
        <f>IFERROR(VLOOKUP(Tabela3[[#This Row],[Disciplina]],q2015_1[],3,0),"_")</f>
        <v>_</v>
      </c>
      <c r="Y229" t="str">
        <f>IFERROR(VLOOKUP(Tabela3[[#This Row],[Disciplina]],q2015_1[],4,0),"_")</f>
        <v>_</v>
      </c>
    </row>
    <row r="230" spans="1:25" x14ac:dyDescent="0.25">
      <c r="A230" s="3" t="s">
        <v>129</v>
      </c>
      <c r="B230">
        <f>IFERROR(VLOOKUP(Tabela3[[#This Row],[Disciplina]],Tabela10[],2,0),"-")</f>
        <v>0</v>
      </c>
      <c r="C230" s="3" t="str">
        <f>IFERROR(VLOOKUP(Tabela3[[#This Row],[Disciplina]],Tabela10[],3,0),"-")</f>
        <v>Breno Arsioli Moura</v>
      </c>
      <c r="D230" s="10">
        <f>IFERROR(VLOOKUP(Tabela3[[#This Row],[Disciplina]],Tabela9[],2,0),"-")</f>
        <v>0</v>
      </c>
      <c r="E230" s="3" t="str">
        <f>IFERROR(VLOOKUP(Tabela3[[#This Row],[Disciplina]],Tabela9[],3,0),"-")</f>
        <v>GRACIELA DE SOUZA OLIVER</v>
      </c>
      <c r="F230" s="10">
        <f>IFERROR(VLOOKUP(Tabela3[[#This Row],[Disciplina]],Tabela8[],2,0),"-")</f>
        <v>0</v>
      </c>
      <c r="G230" s="3" t="str">
        <f>IFERROR(VLOOKUP(Tabela3[[#This Row],[Disciplina]],Tabela8[],3,0),"-")</f>
        <v>Breno Arsioli Moura</v>
      </c>
      <c r="H230">
        <f>IFERROR(VLOOKUP(Tabela3[[#This Row],[Disciplina]],q2016_3[],2,0),"_")</f>
        <v>1</v>
      </c>
      <c r="I230">
        <f>IFERROR(VLOOKUP(Tabela3[[#This Row],[Disciplina]],q2016_3[],3,0),"-")</f>
        <v>0</v>
      </c>
      <c r="J230" s="4" t="str">
        <f>IFERROR(VLOOKUP(Tabela3[[#This Row],[Disciplina]],q2016_3[],4,0),"-")</f>
        <v>Katya Margareth Aurani</v>
      </c>
      <c r="K230" t="str">
        <f>IFERROR(VLOOKUP(Tabela3[[#This Row],[Disciplina]],q2016_2[],2,0),"_")</f>
        <v>_</v>
      </c>
      <c r="L230" t="str">
        <f>IFERROR(VLOOKUP(Tabela3[[#This Row],[Disciplina]],q2016_2[],3,0),"-")</f>
        <v>-</v>
      </c>
      <c r="M230" s="4" t="str">
        <f>IFERROR(VLOOKUP(Tabela3[[#This Row],[Disciplina]],q2016_2[],4,0),"-")</f>
        <v>-</v>
      </c>
      <c r="N230" s="9" t="str">
        <f>IFERROR(VLOOKUP(Tabela3[[#This Row],[Disciplina]],q2016_1[],2,0),"_")</f>
        <v>_</v>
      </c>
      <c r="O230" t="str">
        <f>IFERROR(VLOOKUP(Tabela3[[#This Row],[Disciplina]],q2016_1[],3,0),"-")</f>
        <v>-</v>
      </c>
      <c r="P230" s="4" t="str">
        <f>IFERROR(VLOOKUP(Tabela3[[#This Row],[Disciplina]],q2016_1[],4,0),"-")</f>
        <v>-</v>
      </c>
      <c r="Q230">
        <f>IFERROR(VLOOKUP(Tabela3[[#This Row],[Disciplina]],q2015_3[],2,0),"_")</f>
        <v>1</v>
      </c>
      <c r="R230">
        <f>IFERROR(VLOOKUP(Tabela3[[#This Row],[Disciplina]],q2015_3[],3,0),"_")</f>
        <v>0</v>
      </c>
      <c r="S230" s="4" t="str">
        <f>IFERROR(VLOOKUP(Tabela3[[#This Row],[Disciplina]],q2015_3[],4,0),"_")</f>
        <v>Katya Margareth Aurani</v>
      </c>
      <c r="T230" s="9" t="str">
        <f>IFERROR(VLOOKUP(Tabela3[[#This Row],[Disciplina]],q2015_2[],2,0),"_")</f>
        <v>_</v>
      </c>
      <c r="U230" t="str">
        <f>IFERROR(VLOOKUP(Tabela3[[#This Row],[Disciplina]],q2015_2[],3,0),"_")</f>
        <v>_</v>
      </c>
      <c r="V230" s="3" t="str">
        <f>IFERROR(VLOOKUP(Tabela3[[#This Row],[Disciplina]],q2015_2[],4,0),"_")</f>
        <v>_</v>
      </c>
      <c r="W230" t="str">
        <f>IFERROR(VLOOKUP(Tabela3[[#This Row],[Disciplina]],q2015_1[],2,0),"_")</f>
        <v>_</v>
      </c>
      <c r="X230" t="str">
        <f>IFERROR(VLOOKUP(Tabela3[[#This Row],[Disciplina]],q2015_1[],3,0),"_")</f>
        <v>_</v>
      </c>
      <c r="Y230" t="str">
        <f>IFERROR(VLOOKUP(Tabela3[[#This Row],[Disciplina]],q2015_1[],4,0),"_")</f>
        <v>_</v>
      </c>
    </row>
    <row r="231" spans="1:25" x14ac:dyDescent="0.25">
      <c r="A231" s="3" t="s">
        <v>251</v>
      </c>
      <c r="B231" t="str">
        <f>IFERROR(VLOOKUP(Tabela3[[#This Row],[Disciplina]],Tabela10[],2,0),"-")</f>
        <v>-</v>
      </c>
      <c r="C231" s="3" t="str">
        <f>IFERROR(VLOOKUP(Tabela3[[#This Row],[Disciplina]],Tabela10[],3,0),"-")</f>
        <v>-</v>
      </c>
      <c r="D231" s="10" t="str">
        <f>IFERROR(VLOOKUP(Tabela3[[#This Row],[Disciplina]],Tabela9[],2,0),"-")</f>
        <v>-</v>
      </c>
      <c r="E231" s="3" t="str">
        <f>IFERROR(VLOOKUP(Tabela3[[#This Row],[Disciplina]],Tabela9[],3,0),"-")</f>
        <v>-</v>
      </c>
      <c r="F231" s="10">
        <f>IFERROR(VLOOKUP(Tabela3[[#This Row],[Disciplina]],Tabela8[],2,0),"-")</f>
        <v>0</v>
      </c>
      <c r="G231" s="3" t="str">
        <f>IFERROR(VLOOKUP(Tabela3[[#This Row],[Disciplina]],Tabela8[],3,0),"-")</f>
        <v>Laura Paulucci Marinho</v>
      </c>
      <c r="H231" s="2" t="str">
        <f>IFERROR(VLOOKUP(Tabela3[[#This Row],[Disciplina]],q2016_3[],2,0),"_")</f>
        <v>_</v>
      </c>
      <c r="I231" s="2" t="str">
        <f>IFERROR(VLOOKUP(Tabela3[[#This Row],[Disciplina]],q2016_3[],3,0),"-")</f>
        <v>-</v>
      </c>
      <c r="J231" s="5" t="str">
        <f>IFERROR(VLOOKUP(Tabela3[[#This Row],[Disciplina]],q2016_3[],4,0),"-")</f>
        <v>-</v>
      </c>
      <c r="K231" s="2">
        <f>IFERROR(VLOOKUP(Tabela3[[#This Row],[Disciplina]],q2016_2[],2,0),"_")</f>
        <v>2</v>
      </c>
      <c r="L231" s="2">
        <f>IFERROR(VLOOKUP(Tabela3[[#This Row],[Disciplina]],q2016_2[],3,0),"-")</f>
        <v>0</v>
      </c>
      <c r="M231" s="5" t="str">
        <f>IFERROR(VLOOKUP(Tabela3[[#This Row],[Disciplina]],q2016_2[],4,0),"-")</f>
        <v>German Lugones</v>
      </c>
      <c r="N231" s="6" t="str">
        <f>IFERROR(VLOOKUP(Tabela3[[#This Row],[Disciplina]],q2016_1[],2,0),"_")</f>
        <v>_</v>
      </c>
      <c r="O231" s="2" t="str">
        <f>IFERROR(VLOOKUP(Tabela3[[#This Row],[Disciplina]],q2016_1[],3,0),"-")</f>
        <v>-</v>
      </c>
      <c r="P231" s="5" t="str">
        <f>IFERROR(VLOOKUP(Tabela3[[#This Row],[Disciplina]],q2016_1[],4,0),"-")</f>
        <v>-</v>
      </c>
      <c r="Q231" s="2" t="str">
        <f>IFERROR(VLOOKUP(Tabela3[[#This Row],[Disciplina]],q2015_3[],2,0),"_")</f>
        <v>_</v>
      </c>
      <c r="R231" s="2" t="str">
        <f>IFERROR(VLOOKUP(Tabela3[[#This Row],[Disciplina]],q2015_3[],3,0),"_")</f>
        <v>_</v>
      </c>
      <c r="S231" s="5" t="str">
        <f>IFERROR(VLOOKUP(Tabela3[[#This Row],[Disciplina]],q2015_3[],4,0),"_")</f>
        <v>_</v>
      </c>
      <c r="T231" s="6">
        <f>IFERROR(VLOOKUP(Tabela3[[#This Row],[Disciplina]],q2015_2[],2,0),"_")</f>
        <v>0</v>
      </c>
      <c r="U231" s="2">
        <f>IFERROR(VLOOKUP(Tabela3[[#This Row],[Disciplina]],q2015_2[],3,0),"_")</f>
        <v>0</v>
      </c>
      <c r="V231" s="7" t="str">
        <f>IFERROR(VLOOKUP(Tabela3[[#This Row],[Disciplina]],q2015_2[],4,0),"_")</f>
        <v>Laura Paulucci Marinho</v>
      </c>
      <c r="W231" s="2" t="str">
        <f>IFERROR(VLOOKUP(Tabela3[[#This Row],[Disciplina]],q2015_1[],2,0),"_")</f>
        <v>_</v>
      </c>
      <c r="X231" s="2" t="str">
        <f>IFERROR(VLOOKUP(Tabela3[[#This Row],[Disciplina]],q2015_1[],3,0),"_")</f>
        <v>_</v>
      </c>
      <c r="Y231" s="2" t="str">
        <f>IFERROR(VLOOKUP(Tabela3[[#This Row],[Disciplina]],q2015_1[],4,0),"_")</f>
        <v>_</v>
      </c>
    </row>
    <row r="232" spans="1:25" x14ac:dyDescent="0.25">
      <c r="A232" s="3" t="s">
        <v>544</v>
      </c>
      <c r="B232" t="str">
        <f>IFERROR(VLOOKUP(Tabela3[[#This Row],[Disciplina]],Tabela10[],2,0),"-")</f>
        <v>-</v>
      </c>
      <c r="C232" s="3" t="str">
        <f>IFERROR(VLOOKUP(Tabela3[[#This Row],[Disciplina]],Tabela10[],3,0),"-")</f>
        <v>-</v>
      </c>
      <c r="D232" s="10">
        <f>IFERROR(VLOOKUP(Tabela3[[#This Row],[Disciplina]],Tabela9[],2,0),"-")</f>
        <v>0</v>
      </c>
      <c r="E232" s="3" t="str">
        <f>IFERROR(VLOOKUP(Tabela3[[#This Row],[Disciplina]],Tabela9[],3,0),"-")</f>
        <v>JOSE CARLOS RODRIGUES SILVA</v>
      </c>
      <c r="F232" s="10" t="str">
        <f>IFERROR(VLOOKUP(Tabela3[[#This Row],[Disciplina]],Tabela8[],2,0),"-")</f>
        <v>-</v>
      </c>
      <c r="G232" s="3" t="str">
        <f>IFERROR(VLOOKUP(Tabela3[[#This Row],[Disciplina]],Tabela8[],3,0),"-")</f>
        <v>-</v>
      </c>
      <c r="H232" s="2" t="str">
        <f>IFERROR(VLOOKUP(Tabela3[[#This Row],[Disciplina]],q2016_3[],2,0),"_")</f>
        <v>_</v>
      </c>
      <c r="I232" s="2" t="str">
        <f>IFERROR(VLOOKUP(Tabela3[[#This Row],[Disciplina]],q2016_3[],3,0),"-")</f>
        <v>-</v>
      </c>
      <c r="J232" s="5" t="str">
        <f>IFERROR(VLOOKUP(Tabela3[[#This Row],[Disciplina]],q2016_3[],4,0),"-")</f>
        <v>-</v>
      </c>
      <c r="K232" s="2" t="str">
        <f>IFERROR(VLOOKUP(Tabela3[[#This Row],[Disciplina]],q2016_2[],2,0),"_")</f>
        <v>_</v>
      </c>
      <c r="L232" s="2" t="str">
        <f>IFERROR(VLOOKUP(Tabela3[[#This Row],[Disciplina]],q2016_2[],3,0),"-")</f>
        <v>-</v>
      </c>
      <c r="M232" s="5" t="str">
        <f>IFERROR(VLOOKUP(Tabela3[[#This Row],[Disciplina]],q2016_2[],4,0),"-")</f>
        <v>-</v>
      </c>
      <c r="N232" s="6" t="str">
        <f>IFERROR(VLOOKUP(Tabela3[[#This Row],[Disciplina]],q2016_1[],2,0),"_")</f>
        <v>_</v>
      </c>
      <c r="O232" s="2" t="str">
        <f>IFERROR(VLOOKUP(Tabela3[[#This Row],[Disciplina]],q2016_1[],3,0),"-")</f>
        <v>-</v>
      </c>
      <c r="P232" s="5" t="str">
        <f>IFERROR(VLOOKUP(Tabela3[[#This Row],[Disciplina]],q2016_1[],4,0),"-")</f>
        <v>-</v>
      </c>
      <c r="Q232" s="2" t="str">
        <f>IFERROR(VLOOKUP(Tabela3[[#This Row],[Disciplina]],q2015_3[],2,0),"_")</f>
        <v>_</v>
      </c>
      <c r="R232" s="2" t="str">
        <f>IFERROR(VLOOKUP(Tabela3[[#This Row],[Disciplina]],q2015_3[],3,0),"_")</f>
        <v>_</v>
      </c>
      <c r="S232" s="5" t="str">
        <f>IFERROR(VLOOKUP(Tabela3[[#This Row],[Disciplina]],q2015_3[],4,0),"_")</f>
        <v>_</v>
      </c>
      <c r="T232" s="6" t="str">
        <f>IFERROR(VLOOKUP(Tabela3[[#This Row],[Disciplina]],q2015_2[],2,0),"_")</f>
        <v>_</v>
      </c>
      <c r="U232" s="2" t="str">
        <f>IFERROR(VLOOKUP(Tabela3[[#This Row],[Disciplina]],q2015_2[],3,0),"_")</f>
        <v>_</v>
      </c>
      <c r="V232" s="7" t="str">
        <f>IFERROR(VLOOKUP(Tabela3[[#This Row],[Disciplina]],q2015_2[],4,0),"_")</f>
        <v>_</v>
      </c>
      <c r="W232" s="2">
        <f>IFERROR(VLOOKUP(Tabela3[[#This Row],[Disciplina]],q2015_1[],2,0),"_")</f>
        <v>1</v>
      </c>
      <c r="X232" s="2">
        <f>IFERROR(VLOOKUP(Tabela3[[#This Row],[Disciplina]],q2015_1[],3,0),"_")</f>
        <v>0</v>
      </c>
      <c r="Y232" s="2" t="str">
        <f>IFERROR(VLOOKUP(Tabela3[[#This Row],[Disciplina]],q2015_1[],4,0),"_")</f>
        <v>JOSÉ CARLOS RODRIGUES SILVA</v>
      </c>
    </row>
    <row r="233" spans="1:25" x14ac:dyDescent="0.25">
      <c r="A233" s="3" t="s">
        <v>495</v>
      </c>
      <c r="B233">
        <f>IFERROR(VLOOKUP(Tabela3[[#This Row],[Disciplina]],Tabela10[],2,0),"-")</f>
        <v>0</v>
      </c>
      <c r="C233" s="3" t="str">
        <f>IFERROR(VLOOKUP(Tabela3[[#This Row],[Disciplina]],Tabela10[],3,0),"-")</f>
        <v>José Carlos Rodrigues Silva</v>
      </c>
      <c r="D233" s="10" t="str">
        <f>IFERROR(VLOOKUP(Tabela3[[#This Row],[Disciplina]],Tabela9[],2,0),"-")</f>
        <v>-</v>
      </c>
      <c r="E233" s="3" t="str">
        <f>IFERROR(VLOOKUP(Tabela3[[#This Row],[Disciplina]],Tabela9[],3,0),"-")</f>
        <v>-</v>
      </c>
      <c r="F233" s="10" t="str">
        <f>IFERROR(VLOOKUP(Tabela3[[#This Row],[Disciplina]],Tabela8[],2,0),"-")</f>
        <v>-</v>
      </c>
      <c r="G233" s="3" t="str">
        <f>IFERROR(VLOOKUP(Tabela3[[#This Row],[Disciplina]],Tabela8[],3,0),"-")</f>
        <v>-</v>
      </c>
      <c r="H233" s="2" t="str">
        <f>IFERROR(VLOOKUP(Tabela3[[#This Row],[Disciplina]],q2016_3[],2,0),"_")</f>
        <v>_</v>
      </c>
      <c r="I233" s="2" t="str">
        <f>IFERROR(VLOOKUP(Tabela3[[#This Row],[Disciplina]],q2016_3[],3,0),"-")</f>
        <v>-</v>
      </c>
      <c r="J233" s="5" t="str">
        <f>IFERROR(VLOOKUP(Tabela3[[#This Row],[Disciplina]],q2016_3[],4,0),"-")</f>
        <v>-</v>
      </c>
      <c r="K233" s="2" t="str">
        <f>IFERROR(VLOOKUP(Tabela3[[#This Row],[Disciplina]],q2016_2[],2,0),"_")</f>
        <v>_</v>
      </c>
      <c r="L233" s="2" t="str">
        <f>IFERROR(VLOOKUP(Tabela3[[#This Row],[Disciplina]],q2016_2[],3,0),"-")</f>
        <v>-</v>
      </c>
      <c r="M233" s="5" t="str">
        <f>IFERROR(VLOOKUP(Tabela3[[#This Row],[Disciplina]],q2016_2[],4,0),"-")</f>
        <v>-</v>
      </c>
      <c r="N233" s="6" t="str">
        <f>IFERROR(VLOOKUP(Tabela3[[#This Row],[Disciplina]],q2016_1[],2,0),"_")</f>
        <v>_</v>
      </c>
      <c r="O233" s="2" t="str">
        <f>IFERROR(VLOOKUP(Tabela3[[#This Row],[Disciplina]],q2016_1[],3,0),"-")</f>
        <v>-</v>
      </c>
      <c r="P233" s="5" t="str">
        <f>IFERROR(VLOOKUP(Tabela3[[#This Row],[Disciplina]],q2016_1[],4,0),"-")</f>
        <v>-</v>
      </c>
      <c r="Q233" s="2" t="str">
        <f>IFERROR(VLOOKUP(Tabela3[[#This Row],[Disciplina]],q2015_3[],2,0),"_")</f>
        <v>_</v>
      </c>
      <c r="R233" s="2" t="str">
        <f>IFERROR(VLOOKUP(Tabela3[[#This Row],[Disciplina]],q2015_3[],3,0),"_")</f>
        <v>_</v>
      </c>
      <c r="S233" s="5" t="str">
        <f>IFERROR(VLOOKUP(Tabela3[[#This Row],[Disciplina]],q2015_3[],4,0),"_")</f>
        <v>_</v>
      </c>
      <c r="T233" s="6">
        <f>IFERROR(VLOOKUP(Tabela3[[#This Row],[Disciplina]],q2015_2[],2,0),"_")</f>
        <v>0</v>
      </c>
      <c r="U233" s="2">
        <f>IFERROR(VLOOKUP(Tabela3[[#This Row],[Disciplina]],q2015_2[],3,0),"_")</f>
        <v>0</v>
      </c>
      <c r="V233" s="7" t="str">
        <f>IFERROR(VLOOKUP(Tabela3[[#This Row],[Disciplina]],q2015_2[],4,0),"_")</f>
        <v>José Carlos Rodrigues Silva</v>
      </c>
      <c r="W233" s="2" t="str">
        <f>IFERROR(VLOOKUP(Tabela3[[#This Row],[Disciplina]],q2015_1[],2,0),"_")</f>
        <v>_</v>
      </c>
      <c r="X233" s="2" t="str">
        <f>IFERROR(VLOOKUP(Tabela3[[#This Row],[Disciplina]],q2015_1[],3,0),"_")</f>
        <v>_</v>
      </c>
      <c r="Y233" s="2" t="str">
        <f>IFERROR(VLOOKUP(Tabela3[[#This Row],[Disciplina]],q2015_1[],4,0),"_")</f>
        <v>_</v>
      </c>
    </row>
    <row r="234" spans="1:25" x14ac:dyDescent="0.25">
      <c r="A234" s="3" t="s">
        <v>325</v>
      </c>
      <c r="B234" t="str">
        <f>IFERROR(VLOOKUP(Tabela3[[#This Row],[Disciplina]],Tabela10[],2,0),"-")</f>
        <v>-</v>
      </c>
      <c r="C234" s="3" t="str">
        <f>IFERROR(VLOOKUP(Tabela3[[#This Row],[Disciplina]],Tabela10[],3,0),"-")</f>
        <v>-</v>
      </c>
      <c r="D234" s="10" t="str">
        <f>IFERROR(VLOOKUP(Tabela3[[#This Row],[Disciplina]],Tabela9[],2,0),"-")</f>
        <v>-</v>
      </c>
      <c r="E234" s="3" t="str">
        <f>IFERROR(VLOOKUP(Tabela3[[#This Row],[Disciplina]],Tabela9[],3,0),"-")</f>
        <v>-</v>
      </c>
      <c r="F234" s="10">
        <f>IFERROR(VLOOKUP(Tabela3[[#This Row],[Disciplina]],Tabela8[],2,0),"-")</f>
        <v>0</v>
      </c>
      <c r="G234" s="3" t="str">
        <f>IFERROR(VLOOKUP(Tabela3[[#This Row],[Disciplina]],Tabela8[],3,0),"-")</f>
        <v>Antonio Alvaro Ranha Neves</v>
      </c>
      <c r="H234" s="2" t="str">
        <f>IFERROR(VLOOKUP(Tabela3[[#This Row],[Disciplina]],q2016_3[],2,0),"_")</f>
        <v>_</v>
      </c>
      <c r="I234" s="2" t="str">
        <f>IFERROR(VLOOKUP(Tabela3[[#This Row],[Disciplina]],q2016_3[],3,0),"-")</f>
        <v>-</v>
      </c>
      <c r="J234" s="5" t="str">
        <f>IFERROR(VLOOKUP(Tabela3[[#This Row],[Disciplina]],q2016_3[],4,0),"-")</f>
        <v>-</v>
      </c>
      <c r="K234" s="2" t="str">
        <f>IFERROR(VLOOKUP(Tabela3[[#This Row],[Disciplina]],q2016_2[],2,0),"_")</f>
        <v>_</v>
      </c>
      <c r="L234" s="2" t="str">
        <f>IFERROR(VLOOKUP(Tabela3[[#This Row],[Disciplina]],q2016_2[],3,0),"-")</f>
        <v>-</v>
      </c>
      <c r="M234" s="5" t="str">
        <f>IFERROR(VLOOKUP(Tabela3[[#This Row],[Disciplina]],q2016_2[],4,0),"-")</f>
        <v>-</v>
      </c>
      <c r="N234" s="9">
        <f>IFERROR(VLOOKUP(Tabela3[[#This Row],[Disciplina]],q2016_1[],2,0),"_")</f>
        <v>6</v>
      </c>
      <c r="O234">
        <f>IFERROR(VLOOKUP(Tabela3[[#This Row],[Disciplina]],q2016_1[],3,0),"-")</f>
        <v>0</v>
      </c>
      <c r="P234" s="4" t="str">
        <f>IFERROR(VLOOKUP(Tabela3[[#This Row],[Disciplina]],q2016_1[],4,0),"-")</f>
        <v>Herculano da Silva Martinho</v>
      </c>
      <c r="Q234" t="str">
        <f>IFERROR(VLOOKUP(Tabela3[[#This Row],[Disciplina]],q2015_3[],2,0),"_")</f>
        <v>_</v>
      </c>
      <c r="R234" t="str">
        <f>IFERROR(VLOOKUP(Tabela3[[#This Row],[Disciplina]],q2015_3[],3,0),"_")</f>
        <v>_</v>
      </c>
      <c r="S234" s="4" t="str">
        <f>IFERROR(VLOOKUP(Tabela3[[#This Row],[Disciplina]],q2015_3[],4,0),"_")</f>
        <v>_</v>
      </c>
      <c r="T234" s="9" t="str">
        <f>IFERROR(VLOOKUP(Tabela3[[#This Row],[Disciplina]],q2015_2[],2,0),"_")</f>
        <v>_</v>
      </c>
      <c r="U234" t="str">
        <f>IFERROR(VLOOKUP(Tabela3[[#This Row],[Disciplina]],q2015_2[],3,0),"_")</f>
        <v>_</v>
      </c>
      <c r="V234" s="3" t="str">
        <f>IFERROR(VLOOKUP(Tabela3[[#This Row],[Disciplina]],q2015_2[],4,0),"_")</f>
        <v>_</v>
      </c>
      <c r="W234">
        <f>IFERROR(VLOOKUP(Tabela3[[#This Row],[Disciplina]],q2015_1[],2,0),"_")</f>
        <v>2</v>
      </c>
      <c r="X234">
        <f>IFERROR(VLOOKUP(Tabela3[[#This Row],[Disciplina]],q2015_1[],3,0),"_")</f>
        <v>0</v>
      </c>
      <c r="Y234" t="str">
        <f>IFERROR(VLOOKUP(Tabela3[[#This Row],[Disciplina]],q2015_1[],4,0),"_")</f>
        <v>HERCULANO MARTINHO</v>
      </c>
    </row>
    <row r="235" spans="1:25" x14ac:dyDescent="0.25">
      <c r="A235" s="3" t="s">
        <v>428</v>
      </c>
      <c r="B235" t="str">
        <f>IFERROR(VLOOKUP(Tabela3[[#This Row],[Disciplina]],Tabela10[],2,0),"-")</f>
        <v>-</v>
      </c>
      <c r="C235" s="3" t="str">
        <f>IFERROR(VLOOKUP(Tabela3[[#This Row],[Disciplina]],Tabela10[],3,0),"-")</f>
        <v>-</v>
      </c>
      <c r="D235" s="10" t="str">
        <f>IFERROR(VLOOKUP(Tabela3[[#This Row],[Disciplina]],Tabela9[],2,0),"-")</f>
        <v>-</v>
      </c>
      <c r="E235" s="3" t="str">
        <f>IFERROR(VLOOKUP(Tabela3[[#This Row],[Disciplina]],Tabela9[],3,0),"-")</f>
        <v>-</v>
      </c>
      <c r="F235" s="10" t="str">
        <f>IFERROR(VLOOKUP(Tabela3[[#This Row],[Disciplina]],Tabela8[],2,0),"-")</f>
        <v>-</v>
      </c>
      <c r="G235" s="3" t="str">
        <f>IFERROR(VLOOKUP(Tabela3[[#This Row],[Disciplina]],Tabela8[],3,0),"-")</f>
        <v>-</v>
      </c>
      <c r="H235" s="2" t="str">
        <f>IFERROR(VLOOKUP(Tabela3[[#This Row],[Disciplina]],q2016_3[],2,0),"_")</f>
        <v>_</v>
      </c>
      <c r="I235" s="2" t="str">
        <f>IFERROR(VLOOKUP(Tabela3[[#This Row],[Disciplina]],q2016_3[],3,0),"-")</f>
        <v>-</v>
      </c>
      <c r="J235" s="5" t="str">
        <f>IFERROR(VLOOKUP(Tabela3[[#This Row],[Disciplina]],q2016_3[],4,0),"-")</f>
        <v>-</v>
      </c>
      <c r="K235" s="2" t="str">
        <f>IFERROR(VLOOKUP(Tabela3[[#This Row],[Disciplina]],q2016_2[],2,0),"_")</f>
        <v>_</v>
      </c>
      <c r="L235" s="2" t="str">
        <f>IFERROR(VLOOKUP(Tabela3[[#This Row],[Disciplina]],q2016_2[],3,0),"-")</f>
        <v>-</v>
      </c>
      <c r="M235" s="5" t="str">
        <f>IFERROR(VLOOKUP(Tabela3[[#This Row],[Disciplina]],q2016_2[],4,0),"-")</f>
        <v>-</v>
      </c>
      <c r="N235" s="6" t="str">
        <f>IFERROR(VLOOKUP(Tabela3[[#This Row],[Disciplina]],q2016_1[],2,0),"_")</f>
        <v>_</v>
      </c>
      <c r="O235" s="2" t="str">
        <f>IFERROR(VLOOKUP(Tabela3[[#This Row],[Disciplina]],q2016_1[],3,0),"-")</f>
        <v>-</v>
      </c>
      <c r="P235" s="5" t="str">
        <f>IFERROR(VLOOKUP(Tabela3[[#This Row],[Disciplina]],q2016_1[],4,0),"-")</f>
        <v>-</v>
      </c>
      <c r="Q235" s="2">
        <f>IFERROR(VLOOKUP(Tabela3[[#This Row],[Disciplina]],q2015_3[],2,0),"_")</f>
        <v>2</v>
      </c>
      <c r="R235" s="2">
        <f>IFERROR(VLOOKUP(Tabela3[[#This Row],[Disciplina]],q2015_3[],3,0),"_")</f>
        <v>0</v>
      </c>
      <c r="S235" s="5" t="str">
        <f>IFERROR(VLOOKUP(Tabela3[[#This Row],[Disciplina]],q2015_3[],4,0),"_")</f>
        <v>Andréa Onofre de Araújo</v>
      </c>
      <c r="T235" s="6">
        <f>IFERROR(VLOOKUP(Tabela3[[#This Row],[Disciplina]],q2015_2[],2,0),"_")</f>
        <v>0</v>
      </c>
      <c r="U235" s="2">
        <f>IFERROR(VLOOKUP(Tabela3[[#This Row],[Disciplina]],q2015_2[],3,0),"_")</f>
        <v>3</v>
      </c>
      <c r="V235" s="7" t="str">
        <f>IFERROR(VLOOKUP(Tabela3[[#This Row],[Disciplina]],q2015_2[],4,0),"_")</f>
        <v>Andréa Onofre de Araújo</v>
      </c>
      <c r="W235" s="2">
        <f>IFERROR(VLOOKUP(Tabela3[[#This Row],[Disciplina]],q2015_1[],2,0),"_")</f>
        <v>3</v>
      </c>
      <c r="X235" s="2">
        <f>IFERROR(VLOOKUP(Tabela3[[#This Row],[Disciplina]],q2015_1[],3,0),"_")</f>
        <v>0</v>
      </c>
      <c r="Y235" s="2" t="str">
        <f>IFERROR(VLOOKUP(Tabela3[[#This Row],[Disciplina]],q2015_1[],4,0),"_")</f>
        <v>ANDREA ONOFRE DE ARAUJO</v>
      </c>
    </row>
    <row r="236" spans="1:25" x14ac:dyDescent="0.25">
      <c r="A236" s="3" t="s">
        <v>548</v>
      </c>
      <c r="B236" t="str">
        <f>IFERROR(VLOOKUP(Tabela3[[#This Row],[Disciplina]],Tabela10[],2,0),"-")</f>
        <v>-</v>
      </c>
      <c r="C236" s="3" t="str">
        <f>IFERROR(VLOOKUP(Tabela3[[#This Row],[Disciplina]],Tabela10[],3,0),"-")</f>
        <v>-</v>
      </c>
      <c r="D236" s="10">
        <f>IFERROR(VLOOKUP(Tabela3[[#This Row],[Disciplina]],Tabela9[],2,0),"-")</f>
        <v>0</v>
      </c>
      <c r="E236" s="3" t="str">
        <f>IFERROR(VLOOKUP(Tabela3[[#This Row],[Disciplina]],Tabela9[],3,0),"-")</f>
        <v>MARCIA APARECIDA SPERANCA</v>
      </c>
      <c r="F236" s="10" t="str">
        <f>IFERROR(VLOOKUP(Tabela3[[#This Row],[Disciplina]],Tabela8[],2,0),"-")</f>
        <v>-</v>
      </c>
      <c r="G236" s="3" t="str">
        <f>IFERROR(VLOOKUP(Tabela3[[#This Row],[Disciplina]],Tabela8[],3,0),"-")</f>
        <v>-</v>
      </c>
      <c r="H236" s="2" t="str">
        <f>IFERROR(VLOOKUP(Tabela3[[#This Row],[Disciplina]],q2016_3[],2,0),"_")</f>
        <v>_</v>
      </c>
      <c r="I236" s="2" t="str">
        <f>IFERROR(VLOOKUP(Tabela3[[#This Row],[Disciplina]],q2016_3[],3,0),"-")</f>
        <v>-</v>
      </c>
      <c r="J236" s="5" t="str">
        <f>IFERROR(VLOOKUP(Tabela3[[#This Row],[Disciplina]],q2016_3[],4,0),"-")</f>
        <v>-</v>
      </c>
      <c r="K236" s="2" t="str">
        <f>IFERROR(VLOOKUP(Tabela3[[#This Row],[Disciplina]],q2016_2[],2,0),"_")</f>
        <v>_</v>
      </c>
      <c r="L236" s="2" t="str">
        <f>IFERROR(VLOOKUP(Tabela3[[#This Row],[Disciplina]],q2016_2[],3,0),"-")</f>
        <v>-</v>
      </c>
      <c r="M236" s="5" t="str">
        <f>IFERROR(VLOOKUP(Tabela3[[#This Row],[Disciplina]],q2016_2[],4,0),"-")</f>
        <v>-</v>
      </c>
      <c r="N236" s="6" t="str">
        <f>IFERROR(VLOOKUP(Tabela3[[#This Row],[Disciplina]],q2016_1[],2,0),"_")</f>
        <v>_</v>
      </c>
      <c r="O236" s="2" t="str">
        <f>IFERROR(VLOOKUP(Tabela3[[#This Row],[Disciplina]],q2016_1[],3,0),"-")</f>
        <v>-</v>
      </c>
      <c r="P236" s="5" t="str">
        <f>IFERROR(VLOOKUP(Tabela3[[#This Row],[Disciplina]],q2016_1[],4,0),"-")</f>
        <v>-</v>
      </c>
      <c r="Q236" s="2" t="str">
        <f>IFERROR(VLOOKUP(Tabela3[[#This Row],[Disciplina]],q2015_3[],2,0),"_")</f>
        <v>_</v>
      </c>
      <c r="R236" s="2" t="str">
        <f>IFERROR(VLOOKUP(Tabela3[[#This Row],[Disciplina]],q2015_3[],3,0),"_")</f>
        <v>_</v>
      </c>
      <c r="S236" s="5" t="str">
        <f>IFERROR(VLOOKUP(Tabela3[[#This Row],[Disciplina]],q2015_3[],4,0),"_")</f>
        <v>_</v>
      </c>
      <c r="T236" s="6" t="str">
        <f>IFERROR(VLOOKUP(Tabela3[[#This Row],[Disciplina]],q2015_2[],2,0),"_")</f>
        <v>_</v>
      </c>
      <c r="U236" s="2" t="str">
        <f>IFERROR(VLOOKUP(Tabela3[[#This Row],[Disciplina]],q2015_2[],3,0),"_")</f>
        <v>_</v>
      </c>
      <c r="V236" s="7" t="str">
        <f>IFERROR(VLOOKUP(Tabela3[[#This Row],[Disciplina]],q2015_2[],4,0),"_")</f>
        <v>_</v>
      </c>
      <c r="W236" s="2">
        <f>IFERROR(VLOOKUP(Tabela3[[#This Row],[Disciplina]],q2015_1[],2,0),"_")</f>
        <v>2</v>
      </c>
      <c r="X236" s="2">
        <f>IFERROR(VLOOKUP(Tabela3[[#This Row],[Disciplina]],q2015_1[],3,0),"_")</f>
        <v>0</v>
      </c>
      <c r="Y236" s="2" t="str">
        <f>IFERROR(VLOOKUP(Tabela3[[#This Row],[Disciplina]],q2015_1[],4,0),"_")</f>
        <v>MÁRCIA APARECIDA SPERANÇA</v>
      </c>
    </row>
    <row r="237" spans="1:25" x14ac:dyDescent="0.25">
      <c r="A237" s="3" t="s">
        <v>131</v>
      </c>
      <c r="B237">
        <f>IFERROR(VLOOKUP(Tabela3[[#This Row],[Disciplina]],Tabela10[],2,0),"-")</f>
        <v>0</v>
      </c>
      <c r="C237" s="3" t="str">
        <f>IFERROR(VLOOKUP(Tabela3[[#This Row],[Disciplina]],Tabela10[],3,0),"-")</f>
        <v>Willian Steinle</v>
      </c>
      <c r="D237" s="10">
        <f>IFERROR(VLOOKUP(Tabela3[[#This Row],[Disciplina]],Tabela9[],2,0),"-")</f>
        <v>0</v>
      </c>
      <c r="E237" s="3" t="str">
        <f>IFERROR(VLOOKUP(Tabela3[[#This Row],[Disciplina]],Tabela9[],3,0),"-")</f>
        <v>LUIZ ANTONIO ALVES EVA</v>
      </c>
      <c r="F237" s="10" t="str">
        <f>IFERROR(VLOOKUP(Tabela3[[#This Row],[Disciplina]],Tabela8[],2,0),"-")</f>
        <v>-</v>
      </c>
      <c r="G237" s="3" t="str">
        <f>IFERROR(VLOOKUP(Tabela3[[#This Row],[Disciplina]],Tabela8[],3,0),"-")</f>
        <v>-</v>
      </c>
      <c r="H237">
        <f>IFERROR(VLOOKUP(Tabela3[[#This Row],[Disciplina]],q2016_3[],2,0),"_")</f>
        <v>4</v>
      </c>
      <c r="I237">
        <f>IFERROR(VLOOKUP(Tabela3[[#This Row],[Disciplina]],q2016_3[],3,0),"-")</f>
        <v>0</v>
      </c>
      <c r="J237" s="4" t="str">
        <f>IFERROR(VLOOKUP(Tabela3[[#This Row],[Disciplina]],q2016_3[],4,0),"-")</f>
        <v>Anderson de Araújo</v>
      </c>
      <c r="K237">
        <f>IFERROR(VLOOKUP(Tabela3[[#This Row],[Disciplina]],q2016_2[],2,0),"_")</f>
        <v>1</v>
      </c>
      <c r="L237">
        <f>IFERROR(VLOOKUP(Tabela3[[#This Row],[Disciplina]],q2016_2[],3,0),"-")</f>
        <v>0</v>
      </c>
      <c r="M237" s="4" t="str">
        <f>IFERROR(VLOOKUP(Tabela3[[#This Row],[Disciplina]],q2016_2[],4,0),"-")</f>
        <v>Patricia Del Nero Velasco</v>
      </c>
      <c r="N237" s="9" t="str">
        <f>IFERROR(VLOOKUP(Tabela3[[#This Row],[Disciplina]],q2016_1[],2,0),"_")</f>
        <v>_</v>
      </c>
      <c r="O237" t="str">
        <f>IFERROR(VLOOKUP(Tabela3[[#This Row],[Disciplina]],q2016_1[],3,0),"-")</f>
        <v>-</v>
      </c>
      <c r="P237" s="4" t="str">
        <f>IFERROR(VLOOKUP(Tabela3[[#This Row],[Disciplina]],q2016_1[],4,0),"-")</f>
        <v>-</v>
      </c>
      <c r="Q237">
        <f>IFERROR(VLOOKUP(Tabela3[[#This Row],[Disciplina]],q2015_3[],2,0),"_")</f>
        <v>4</v>
      </c>
      <c r="R237">
        <f>IFERROR(VLOOKUP(Tabela3[[#This Row],[Disciplina]],q2015_3[],3,0),"_")</f>
        <v>0</v>
      </c>
      <c r="S237" s="4" t="str">
        <f>IFERROR(VLOOKUP(Tabela3[[#This Row],[Disciplina]],q2015_3[],4,0),"_")</f>
        <v>Anderson Araujo</v>
      </c>
      <c r="T237" s="9" t="str">
        <f>IFERROR(VLOOKUP(Tabela3[[#This Row],[Disciplina]],q2015_2[],2,0),"_")</f>
        <v>_</v>
      </c>
      <c r="U237" t="str">
        <f>IFERROR(VLOOKUP(Tabela3[[#This Row],[Disciplina]],q2015_2[],3,0),"_")</f>
        <v>_</v>
      </c>
      <c r="V237" s="3" t="str">
        <f>IFERROR(VLOOKUP(Tabela3[[#This Row],[Disciplina]],q2015_2[],4,0),"_")</f>
        <v>_</v>
      </c>
      <c r="W237" t="str">
        <f>IFERROR(VLOOKUP(Tabela3[[#This Row],[Disciplina]],q2015_1[],2,0),"_")</f>
        <v>_</v>
      </c>
      <c r="X237" t="str">
        <f>IFERROR(VLOOKUP(Tabela3[[#This Row],[Disciplina]],q2015_1[],3,0),"_")</f>
        <v>_</v>
      </c>
      <c r="Y237" t="str">
        <f>IFERROR(VLOOKUP(Tabela3[[#This Row],[Disciplina]],q2015_1[],4,0),"_")</f>
        <v>_</v>
      </c>
    </row>
    <row r="238" spans="1:25" x14ac:dyDescent="0.25">
      <c r="A238" s="3" t="s">
        <v>746</v>
      </c>
      <c r="B238">
        <f>IFERROR(VLOOKUP(Tabela3[[#This Row],[Disciplina]],Tabela10[],2,0),"-")</f>
        <v>0</v>
      </c>
      <c r="C238" s="3" t="str">
        <f>IFERROR(VLOOKUP(Tabela3[[#This Row],[Disciplina]],Tabela10[],3,0),"-")</f>
        <v>André Luis La Salvia</v>
      </c>
      <c r="D238" t="str">
        <f>IFERROR(VLOOKUP(Tabela3[[#This Row],[Disciplina]],Tabela9[],2,0),"-")</f>
        <v>-</v>
      </c>
      <c r="E238" s="7" t="str">
        <f>IFERROR(VLOOKUP(Tabela3[[#This Row],[Disciplina]],Tabela9[],3,0),"-")</f>
        <v>-</v>
      </c>
      <c r="F238" s="2" t="str">
        <f>IFERROR(VLOOKUP(Tabela3[[#This Row],[Disciplina]],Tabela8[],2,0),"-")</f>
        <v>-</v>
      </c>
      <c r="G238" s="7" t="str">
        <f>IFERROR(VLOOKUP(Tabela3[[#This Row],[Disciplina]],Tabela8[],3,0),"-")</f>
        <v>-</v>
      </c>
      <c r="H238" s="2" t="str">
        <f>IFERROR(VLOOKUP(Tabela3[[#This Row],[Disciplina]],q2016_3[],2,0),"_")</f>
        <v>_</v>
      </c>
      <c r="I238" s="2" t="str">
        <f>IFERROR(VLOOKUP(Tabela3[[#This Row],[Disciplina]],q2016_3[],3,0),"-")</f>
        <v>-</v>
      </c>
      <c r="J238" s="5" t="str">
        <f>IFERROR(VLOOKUP(Tabela3[[#This Row],[Disciplina]],q2016_3[],4,0),"-")</f>
        <v>-</v>
      </c>
      <c r="K238" s="2" t="str">
        <f>IFERROR(VLOOKUP(Tabela3[[#This Row],[Disciplina]],q2016_2[],2,0),"_")</f>
        <v>_</v>
      </c>
      <c r="L238" s="2" t="str">
        <f>IFERROR(VLOOKUP(Tabela3[[#This Row],[Disciplina]],q2016_2[],3,0),"-")</f>
        <v>-</v>
      </c>
      <c r="M238" s="5" t="str">
        <f>IFERROR(VLOOKUP(Tabela3[[#This Row],[Disciplina]],q2016_2[],4,0),"-")</f>
        <v>-</v>
      </c>
      <c r="N238" s="6" t="str">
        <f>IFERROR(VLOOKUP(Tabela3[[#This Row],[Disciplina]],q2016_1[],2,0),"_")</f>
        <v>_</v>
      </c>
      <c r="O238" s="2" t="str">
        <f>IFERROR(VLOOKUP(Tabela3[[#This Row],[Disciplina]],q2016_1[],3,0),"-")</f>
        <v>-</v>
      </c>
      <c r="P238" s="5" t="str">
        <f>IFERROR(VLOOKUP(Tabela3[[#This Row],[Disciplina]],q2016_1[],4,0),"-")</f>
        <v>-</v>
      </c>
      <c r="Q238" s="2" t="str">
        <f>IFERROR(VLOOKUP(Tabela3[[#This Row],[Disciplina]],q2015_3[],2,0),"_")</f>
        <v>_</v>
      </c>
      <c r="R238" s="2" t="str">
        <f>IFERROR(VLOOKUP(Tabela3[[#This Row],[Disciplina]],q2015_3[],3,0),"_")</f>
        <v>_</v>
      </c>
      <c r="S238" s="5" t="str">
        <f>IFERROR(VLOOKUP(Tabela3[[#This Row],[Disciplina]],q2015_3[],4,0),"_")</f>
        <v>_</v>
      </c>
      <c r="T238" s="6" t="str">
        <f>IFERROR(VLOOKUP(Tabela3[[#This Row],[Disciplina]],q2015_2[],2,0),"_")</f>
        <v>_</v>
      </c>
      <c r="U238" s="2" t="str">
        <f>IFERROR(VLOOKUP(Tabela3[[#This Row],[Disciplina]],q2015_2[],3,0),"_")</f>
        <v>_</v>
      </c>
      <c r="V238" s="7" t="str">
        <f>IFERROR(VLOOKUP(Tabela3[[#This Row],[Disciplina]],q2015_2[],4,0),"_")</f>
        <v>_</v>
      </c>
      <c r="W238" s="2" t="str">
        <f>IFERROR(VLOOKUP(Tabela3[[#This Row],[Disciplina]],q2015_1[],2,0),"_")</f>
        <v>_</v>
      </c>
      <c r="X238" s="2" t="str">
        <f>IFERROR(VLOOKUP(Tabela3[[#This Row],[Disciplina]],q2015_1[],3,0),"_")</f>
        <v>_</v>
      </c>
      <c r="Y238" s="2" t="str">
        <f>IFERROR(VLOOKUP(Tabela3[[#This Row],[Disciplina]],q2015_1[],4,0),"_")</f>
        <v>_</v>
      </c>
    </row>
    <row r="239" spans="1:25" x14ac:dyDescent="0.25">
      <c r="A239" s="3" t="s">
        <v>609</v>
      </c>
      <c r="B239" t="str">
        <f>IFERROR(VLOOKUP(Tabela3[[#This Row],[Disciplina]],Tabela10[],2,0),"-")</f>
        <v>-</v>
      </c>
      <c r="C239" s="3" t="str">
        <f>IFERROR(VLOOKUP(Tabela3[[#This Row],[Disciplina]],Tabela10[],3,0),"-")</f>
        <v>-</v>
      </c>
      <c r="D239" t="str">
        <f>IFERROR(VLOOKUP(Tabela3[[#This Row],[Disciplina]],Tabela9[],2,0),"-")</f>
        <v>-</v>
      </c>
      <c r="E239" s="7" t="str">
        <f>IFERROR(VLOOKUP(Tabela3[[#This Row],[Disciplina]],Tabela9[],3,0),"-")</f>
        <v>-</v>
      </c>
      <c r="F239" s="2">
        <f>IFERROR(VLOOKUP(Tabela3[[#This Row],[Disciplina]],Tabela8[],2,0),"-")</f>
        <v>0</v>
      </c>
      <c r="G239" s="7" t="str">
        <f>IFERROR(VLOOKUP(Tabela3[[#This Row],[Disciplina]],Tabela8[],3,0),"-")</f>
        <v>Suze de Oliveira Piza</v>
      </c>
      <c r="H239" s="2" t="str">
        <f>IFERROR(VLOOKUP(Tabela3[[#This Row],[Disciplina]],q2016_3[],2,0),"_")</f>
        <v>_</v>
      </c>
      <c r="I239" s="2" t="str">
        <f>IFERROR(VLOOKUP(Tabela3[[#This Row],[Disciplina]],q2016_3[],3,0),"-")</f>
        <v>-</v>
      </c>
      <c r="J239" s="5" t="str">
        <f>IFERROR(VLOOKUP(Tabela3[[#This Row],[Disciplina]],q2016_3[],4,0),"-")</f>
        <v>-</v>
      </c>
      <c r="K239" s="2" t="str">
        <f>IFERROR(VLOOKUP(Tabela3[[#This Row],[Disciplina]],q2016_2[],2,0),"_")</f>
        <v>_</v>
      </c>
      <c r="L239" s="2" t="str">
        <f>IFERROR(VLOOKUP(Tabela3[[#This Row],[Disciplina]],q2016_2[],3,0),"-")</f>
        <v>-</v>
      </c>
      <c r="M239" s="5" t="str">
        <f>IFERROR(VLOOKUP(Tabela3[[#This Row],[Disciplina]],q2016_2[],4,0),"-")</f>
        <v>-</v>
      </c>
      <c r="N239" s="6" t="str">
        <f>IFERROR(VLOOKUP(Tabela3[[#This Row],[Disciplina]],q2016_1[],2,0),"_")</f>
        <v>_</v>
      </c>
      <c r="O239" s="2" t="str">
        <f>IFERROR(VLOOKUP(Tabela3[[#This Row],[Disciplina]],q2016_1[],3,0),"-")</f>
        <v>-</v>
      </c>
      <c r="P239" s="5" t="str">
        <f>IFERROR(VLOOKUP(Tabela3[[#This Row],[Disciplina]],q2016_1[],4,0),"-")</f>
        <v>-</v>
      </c>
      <c r="Q239" s="2" t="str">
        <f>IFERROR(VLOOKUP(Tabela3[[#This Row],[Disciplina]],q2015_3[],2,0),"_")</f>
        <v>_</v>
      </c>
      <c r="R239" s="2" t="str">
        <f>IFERROR(VLOOKUP(Tabela3[[#This Row],[Disciplina]],q2015_3[],3,0),"_")</f>
        <v>_</v>
      </c>
      <c r="S239" s="5" t="str">
        <f>IFERROR(VLOOKUP(Tabela3[[#This Row],[Disciplina]],q2015_3[],4,0),"_")</f>
        <v>_</v>
      </c>
      <c r="T239" s="6" t="str">
        <f>IFERROR(VLOOKUP(Tabela3[[#This Row],[Disciplina]],q2015_2[],2,0),"_")</f>
        <v>_</v>
      </c>
      <c r="U239" s="2" t="str">
        <f>IFERROR(VLOOKUP(Tabela3[[#This Row],[Disciplina]],q2015_2[],3,0),"_")</f>
        <v>_</v>
      </c>
      <c r="V239" s="7" t="str">
        <f>IFERROR(VLOOKUP(Tabela3[[#This Row],[Disciplina]],q2015_2[],4,0),"_")</f>
        <v>_</v>
      </c>
      <c r="W239" s="2" t="str">
        <f>IFERROR(VLOOKUP(Tabela3[[#This Row],[Disciplina]],q2015_1[],2,0),"_")</f>
        <v>_</v>
      </c>
      <c r="X239" s="2" t="str">
        <f>IFERROR(VLOOKUP(Tabela3[[#This Row],[Disciplina]],q2015_1[],3,0),"_")</f>
        <v>_</v>
      </c>
      <c r="Y239" s="2" t="str">
        <f>IFERROR(VLOOKUP(Tabela3[[#This Row],[Disciplina]],q2015_1[],4,0),"_")</f>
        <v>_</v>
      </c>
    </row>
    <row r="240" spans="1:25" x14ac:dyDescent="0.25">
      <c r="A240" s="3" t="s">
        <v>671</v>
      </c>
      <c r="B240" t="str">
        <f>IFERROR(VLOOKUP(Tabela3[[#This Row],[Disciplina]],Tabela10[],2,0),"-")</f>
        <v>-</v>
      </c>
      <c r="C240" s="3" t="str">
        <f>IFERROR(VLOOKUP(Tabela3[[#This Row],[Disciplina]],Tabela10[],3,0),"-")</f>
        <v>-</v>
      </c>
      <c r="D240">
        <f>IFERROR(VLOOKUP(Tabela3[[#This Row],[Disciplina]],Tabela9[],2,0),"-")</f>
        <v>0</v>
      </c>
      <c r="E240" s="7" t="str">
        <f>IFERROR(VLOOKUP(Tabela3[[#This Row],[Disciplina]],Tabela9[],3,0),"-")</f>
        <v>BRUNO NADAI</v>
      </c>
      <c r="F240" s="2" t="str">
        <f>IFERROR(VLOOKUP(Tabela3[[#This Row],[Disciplina]],Tabela8[],2,0),"-")</f>
        <v>-</v>
      </c>
      <c r="G240" s="7" t="str">
        <f>IFERROR(VLOOKUP(Tabela3[[#This Row],[Disciplina]],Tabela8[],3,0),"-")</f>
        <v>-</v>
      </c>
      <c r="H240" s="2" t="str">
        <f>IFERROR(VLOOKUP(Tabela3[[#This Row],[Disciplina]],q2016_3[],2,0),"_")</f>
        <v>_</v>
      </c>
      <c r="I240" s="2" t="str">
        <f>IFERROR(VLOOKUP(Tabela3[[#This Row],[Disciplina]],q2016_3[],3,0),"-")</f>
        <v>-</v>
      </c>
      <c r="J240" s="5" t="str">
        <f>IFERROR(VLOOKUP(Tabela3[[#This Row],[Disciplina]],q2016_3[],4,0),"-")</f>
        <v>-</v>
      </c>
      <c r="K240" s="2" t="str">
        <f>IFERROR(VLOOKUP(Tabela3[[#This Row],[Disciplina]],q2016_2[],2,0),"_")</f>
        <v>_</v>
      </c>
      <c r="L240" s="2" t="str">
        <f>IFERROR(VLOOKUP(Tabela3[[#This Row],[Disciplina]],q2016_2[],3,0),"-")</f>
        <v>-</v>
      </c>
      <c r="M240" s="5" t="str">
        <f>IFERROR(VLOOKUP(Tabela3[[#This Row],[Disciplina]],q2016_2[],4,0),"-")</f>
        <v>-</v>
      </c>
      <c r="N240" s="6" t="str">
        <f>IFERROR(VLOOKUP(Tabela3[[#This Row],[Disciplina]],q2016_1[],2,0),"_")</f>
        <v>_</v>
      </c>
      <c r="O240" s="2" t="str">
        <f>IFERROR(VLOOKUP(Tabela3[[#This Row],[Disciplina]],q2016_1[],3,0),"-")</f>
        <v>-</v>
      </c>
      <c r="P240" s="5" t="str">
        <f>IFERROR(VLOOKUP(Tabela3[[#This Row],[Disciplina]],q2016_1[],4,0),"-")</f>
        <v>-</v>
      </c>
      <c r="Q240" s="2" t="str">
        <f>IFERROR(VLOOKUP(Tabela3[[#This Row],[Disciplina]],q2015_3[],2,0),"_")</f>
        <v>_</v>
      </c>
      <c r="R240" s="2" t="str">
        <f>IFERROR(VLOOKUP(Tabela3[[#This Row],[Disciplina]],q2015_3[],3,0),"_")</f>
        <v>_</v>
      </c>
      <c r="S240" s="5" t="str">
        <f>IFERROR(VLOOKUP(Tabela3[[#This Row],[Disciplina]],q2015_3[],4,0),"_")</f>
        <v>_</v>
      </c>
      <c r="T240" s="6" t="str">
        <f>IFERROR(VLOOKUP(Tabela3[[#This Row],[Disciplina]],q2015_2[],2,0),"_")</f>
        <v>_</v>
      </c>
      <c r="U240" s="2" t="str">
        <f>IFERROR(VLOOKUP(Tabela3[[#This Row],[Disciplina]],q2015_2[],3,0),"_")</f>
        <v>_</v>
      </c>
      <c r="V240" s="7" t="str">
        <f>IFERROR(VLOOKUP(Tabela3[[#This Row],[Disciplina]],q2015_2[],4,0),"_")</f>
        <v>_</v>
      </c>
      <c r="W240" s="2" t="str">
        <f>IFERROR(VLOOKUP(Tabela3[[#This Row],[Disciplina]],q2015_1[],2,0),"_")</f>
        <v>_</v>
      </c>
      <c r="X240" s="2" t="str">
        <f>IFERROR(VLOOKUP(Tabela3[[#This Row],[Disciplina]],q2015_1[],3,0),"_")</f>
        <v>_</v>
      </c>
      <c r="Y240" s="2" t="str">
        <f>IFERROR(VLOOKUP(Tabela3[[#This Row],[Disciplina]],q2015_1[],4,0),"_")</f>
        <v>_</v>
      </c>
    </row>
    <row r="241" spans="1:25" x14ac:dyDescent="0.25">
      <c r="A241" s="3" t="s">
        <v>132</v>
      </c>
      <c r="B241" t="str">
        <f>IFERROR(VLOOKUP(Tabela3[[#This Row],[Disciplina]],Tabela10[],2,0),"-")</f>
        <v>-</v>
      </c>
      <c r="C241" s="3" t="str">
        <f>IFERROR(VLOOKUP(Tabela3[[#This Row],[Disciplina]],Tabela10[],3,0),"-")</f>
        <v>-</v>
      </c>
      <c r="D241" s="10" t="str">
        <f>IFERROR(VLOOKUP(Tabela3[[#This Row],[Disciplina]],Tabela9[],2,0),"-")</f>
        <v>-</v>
      </c>
      <c r="E241" s="3" t="str">
        <f>IFERROR(VLOOKUP(Tabela3[[#This Row],[Disciplina]],Tabela9[],3,0),"-")</f>
        <v>-</v>
      </c>
      <c r="F241" s="10" t="str">
        <f>IFERROR(VLOOKUP(Tabela3[[#This Row],[Disciplina]],Tabela8[],2,0),"-")</f>
        <v>-</v>
      </c>
      <c r="G241" s="3" t="str">
        <f>IFERROR(VLOOKUP(Tabela3[[#This Row],[Disciplina]],Tabela8[],3,0),"-")</f>
        <v>-</v>
      </c>
      <c r="H241">
        <f>IFERROR(VLOOKUP(Tabela3[[#This Row],[Disciplina]],q2016_3[],2,0),"_")</f>
        <v>1</v>
      </c>
      <c r="I241">
        <f>IFERROR(VLOOKUP(Tabela3[[#This Row],[Disciplina]],q2016_3[],3,0),"-")</f>
        <v>0</v>
      </c>
      <c r="J241" s="4" t="str">
        <f>IFERROR(VLOOKUP(Tabela3[[#This Row],[Disciplina]],q2016_3[],4,0),"-")</f>
        <v>Suze de Oliveira Piza</v>
      </c>
      <c r="K241" t="str">
        <f>IFERROR(VLOOKUP(Tabela3[[#This Row],[Disciplina]],q2016_2[],2,0),"_")</f>
        <v>_</v>
      </c>
      <c r="L241" t="str">
        <f>IFERROR(VLOOKUP(Tabela3[[#This Row],[Disciplina]],q2016_2[],3,0),"-")</f>
        <v>-</v>
      </c>
      <c r="M241" s="4" t="str">
        <f>IFERROR(VLOOKUP(Tabela3[[#This Row],[Disciplina]],q2016_2[],4,0),"-")</f>
        <v>-</v>
      </c>
      <c r="N241" s="9" t="str">
        <f>IFERROR(VLOOKUP(Tabela3[[#This Row],[Disciplina]],q2016_1[],2,0),"_")</f>
        <v>_</v>
      </c>
      <c r="O241" t="str">
        <f>IFERROR(VLOOKUP(Tabela3[[#This Row],[Disciplina]],q2016_1[],3,0),"-")</f>
        <v>-</v>
      </c>
      <c r="P241" s="4" t="str">
        <f>IFERROR(VLOOKUP(Tabela3[[#This Row],[Disciplina]],q2016_1[],4,0),"-")</f>
        <v>-</v>
      </c>
      <c r="Q241" t="str">
        <f>IFERROR(VLOOKUP(Tabela3[[#This Row],[Disciplina]],q2015_3[],2,0),"_")</f>
        <v>_</v>
      </c>
      <c r="R241" t="str">
        <f>IFERROR(VLOOKUP(Tabela3[[#This Row],[Disciplina]],q2015_3[],3,0),"_")</f>
        <v>_</v>
      </c>
      <c r="S241" s="4" t="str">
        <f>IFERROR(VLOOKUP(Tabela3[[#This Row],[Disciplina]],q2015_3[],4,0),"_")</f>
        <v>_</v>
      </c>
      <c r="T241" s="9" t="str">
        <f>IFERROR(VLOOKUP(Tabela3[[#This Row],[Disciplina]],q2015_2[],2,0),"_")</f>
        <v>_</v>
      </c>
      <c r="U241" t="str">
        <f>IFERROR(VLOOKUP(Tabela3[[#This Row],[Disciplina]],q2015_2[],3,0),"_")</f>
        <v>_</v>
      </c>
      <c r="V241" s="3" t="str">
        <f>IFERROR(VLOOKUP(Tabela3[[#This Row],[Disciplina]],q2015_2[],4,0),"_")</f>
        <v>_</v>
      </c>
      <c r="W241" t="str">
        <f>IFERROR(VLOOKUP(Tabela3[[#This Row],[Disciplina]],q2015_1[],2,0),"_")</f>
        <v>_</v>
      </c>
      <c r="X241" t="str">
        <f>IFERROR(VLOOKUP(Tabela3[[#This Row],[Disciplina]],q2015_1[],3,0),"_")</f>
        <v>_</v>
      </c>
      <c r="Y241" t="str">
        <f>IFERROR(VLOOKUP(Tabela3[[#This Row],[Disciplina]],q2015_1[],4,0),"_")</f>
        <v>_</v>
      </c>
    </row>
    <row r="242" spans="1:25" x14ac:dyDescent="0.25">
      <c r="A242" s="3" t="s">
        <v>550</v>
      </c>
      <c r="B242" t="str">
        <f>IFERROR(VLOOKUP(Tabela3[[#This Row],[Disciplina]],Tabela10[],2,0),"-")</f>
        <v>-</v>
      </c>
      <c r="C242" s="3" t="str">
        <f>IFERROR(VLOOKUP(Tabela3[[#This Row],[Disciplina]],Tabela10[],3,0),"-")</f>
        <v>-</v>
      </c>
      <c r="D242" s="10">
        <f>IFERROR(VLOOKUP(Tabela3[[#This Row],[Disciplina]],Tabela9[],2,0),"-")</f>
        <v>0</v>
      </c>
      <c r="E242" s="3" t="str">
        <f>IFERROR(VLOOKUP(Tabela3[[#This Row],[Disciplina]],Tabela9[],3,0),"-")</f>
        <v>CARLOS EDUARDO RIBEIRO</v>
      </c>
      <c r="F242" s="10" t="str">
        <f>IFERROR(VLOOKUP(Tabela3[[#This Row],[Disciplina]],Tabela8[],2,0),"-")</f>
        <v>-</v>
      </c>
      <c r="G242" s="3" t="str">
        <f>IFERROR(VLOOKUP(Tabela3[[#This Row],[Disciplina]],Tabela8[],3,0),"-")</f>
        <v>-</v>
      </c>
      <c r="H242" s="2" t="str">
        <f>IFERROR(VLOOKUP(Tabela3[[#This Row],[Disciplina]],q2016_3[],2,0),"_")</f>
        <v>_</v>
      </c>
      <c r="I242" s="2" t="str">
        <f>IFERROR(VLOOKUP(Tabela3[[#This Row],[Disciplina]],q2016_3[],3,0),"-")</f>
        <v>-</v>
      </c>
      <c r="J242" s="5" t="str">
        <f>IFERROR(VLOOKUP(Tabela3[[#This Row],[Disciplina]],q2016_3[],4,0),"-")</f>
        <v>-</v>
      </c>
      <c r="K242" s="2" t="str">
        <f>IFERROR(VLOOKUP(Tabela3[[#This Row],[Disciplina]],q2016_2[],2,0),"_")</f>
        <v>_</v>
      </c>
      <c r="L242" s="2" t="str">
        <f>IFERROR(VLOOKUP(Tabela3[[#This Row],[Disciplina]],q2016_2[],3,0),"-")</f>
        <v>-</v>
      </c>
      <c r="M242" s="5" t="str">
        <f>IFERROR(VLOOKUP(Tabela3[[#This Row],[Disciplina]],q2016_2[],4,0),"-")</f>
        <v>-</v>
      </c>
      <c r="N242" s="6" t="str">
        <f>IFERROR(VLOOKUP(Tabela3[[#This Row],[Disciplina]],q2016_1[],2,0),"_")</f>
        <v>_</v>
      </c>
      <c r="O242" s="2" t="str">
        <f>IFERROR(VLOOKUP(Tabela3[[#This Row],[Disciplina]],q2016_1[],3,0),"-")</f>
        <v>-</v>
      </c>
      <c r="P242" s="5" t="str">
        <f>IFERROR(VLOOKUP(Tabela3[[#This Row],[Disciplina]],q2016_1[],4,0),"-")</f>
        <v>-</v>
      </c>
      <c r="Q242" s="2" t="str">
        <f>IFERROR(VLOOKUP(Tabela3[[#This Row],[Disciplina]],q2015_3[],2,0),"_")</f>
        <v>_</v>
      </c>
      <c r="R242" s="2" t="str">
        <f>IFERROR(VLOOKUP(Tabela3[[#This Row],[Disciplina]],q2015_3[],3,0),"_")</f>
        <v>_</v>
      </c>
      <c r="S242" s="5" t="str">
        <f>IFERROR(VLOOKUP(Tabela3[[#This Row],[Disciplina]],q2015_3[],4,0),"_")</f>
        <v>_</v>
      </c>
      <c r="T242" s="6" t="str">
        <f>IFERROR(VLOOKUP(Tabela3[[#This Row],[Disciplina]],q2015_2[],2,0),"_")</f>
        <v>_</v>
      </c>
      <c r="U242" s="2" t="str">
        <f>IFERROR(VLOOKUP(Tabela3[[#This Row],[Disciplina]],q2015_2[],3,0),"_")</f>
        <v>_</v>
      </c>
      <c r="V242" s="7" t="str">
        <f>IFERROR(VLOOKUP(Tabela3[[#This Row],[Disciplina]],q2015_2[],4,0),"_")</f>
        <v>_</v>
      </c>
      <c r="W242" s="2">
        <f>IFERROR(VLOOKUP(Tabela3[[#This Row],[Disciplina]],q2015_1[],2,0),"_")</f>
        <v>1</v>
      </c>
      <c r="X242" s="2">
        <f>IFERROR(VLOOKUP(Tabela3[[#This Row],[Disciplina]],q2015_1[],3,0),"_")</f>
        <v>0</v>
      </c>
      <c r="Y242" s="2" t="str">
        <f>IFERROR(VLOOKUP(Tabela3[[#This Row],[Disciplina]],q2015_1[],4,0),"_")</f>
        <v>LUCIANA ZATERKA</v>
      </c>
    </row>
    <row r="243" spans="1:25" x14ac:dyDescent="0.25">
      <c r="A243" s="3" t="s">
        <v>674</v>
      </c>
      <c r="B243" t="str">
        <f>IFERROR(VLOOKUP(Tabela3[[#This Row],[Disciplina]],Tabela10[],2,0),"-")</f>
        <v>-</v>
      </c>
      <c r="C243" s="3" t="str">
        <f>IFERROR(VLOOKUP(Tabela3[[#This Row],[Disciplina]],Tabela10[],3,0),"-")</f>
        <v>-</v>
      </c>
      <c r="D243">
        <f>IFERROR(VLOOKUP(Tabela3[[#This Row],[Disciplina]],Tabela9[],2,0),"-")</f>
        <v>0</v>
      </c>
      <c r="E243" s="7" t="str">
        <f>IFERROR(VLOOKUP(Tabela3[[#This Row],[Disciplina]],Tabela9[],3,0),"-")</f>
        <v>PAULO JONAS DE LIMA PIVA</v>
      </c>
      <c r="F243" s="2" t="str">
        <f>IFERROR(VLOOKUP(Tabela3[[#This Row],[Disciplina]],Tabela8[],2,0),"-")</f>
        <v>-</v>
      </c>
      <c r="G243" s="7" t="str">
        <f>IFERROR(VLOOKUP(Tabela3[[#This Row],[Disciplina]],Tabela8[],3,0),"-")</f>
        <v>-</v>
      </c>
      <c r="H243" s="2" t="str">
        <f>IFERROR(VLOOKUP(Tabela3[[#This Row],[Disciplina]],q2016_3[],2,0),"_")</f>
        <v>_</v>
      </c>
      <c r="I243" s="2" t="str">
        <f>IFERROR(VLOOKUP(Tabela3[[#This Row],[Disciplina]],q2016_3[],3,0),"-")</f>
        <v>-</v>
      </c>
      <c r="J243" s="5" t="str">
        <f>IFERROR(VLOOKUP(Tabela3[[#This Row],[Disciplina]],q2016_3[],4,0),"-")</f>
        <v>-</v>
      </c>
      <c r="K243" s="2" t="str">
        <f>IFERROR(VLOOKUP(Tabela3[[#This Row],[Disciplina]],q2016_2[],2,0),"_")</f>
        <v>_</v>
      </c>
      <c r="L243" s="2" t="str">
        <f>IFERROR(VLOOKUP(Tabela3[[#This Row],[Disciplina]],q2016_2[],3,0),"-")</f>
        <v>-</v>
      </c>
      <c r="M243" s="5" t="str">
        <f>IFERROR(VLOOKUP(Tabela3[[#This Row],[Disciplina]],q2016_2[],4,0),"-")</f>
        <v>-</v>
      </c>
      <c r="N243" s="6" t="str">
        <f>IFERROR(VLOOKUP(Tabela3[[#This Row],[Disciplina]],q2016_1[],2,0),"_")</f>
        <v>_</v>
      </c>
      <c r="O243" s="2" t="str">
        <f>IFERROR(VLOOKUP(Tabela3[[#This Row],[Disciplina]],q2016_1[],3,0),"-")</f>
        <v>-</v>
      </c>
      <c r="P243" s="5" t="str">
        <f>IFERROR(VLOOKUP(Tabela3[[#This Row],[Disciplina]],q2016_1[],4,0),"-")</f>
        <v>-</v>
      </c>
      <c r="Q243" s="2" t="str">
        <f>IFERROR(VLOOKUP(Tabela3[[#This Row],[Disciplina]],q2015_3[],2,0),"_")</f>
        <v>_</v>
      </c>
      <c r="R243" s="2" t="str">
        <f>IFERROR(VLOOKUP(Tabela3[[#This Row],[Disciplina]],q2015_3[],3,0),"_")</f>
        <v>_</v>
      </c>
      <c r="S243" s="5" t="str">
        <f>IFERROR(VLOOKUP(Tabela3[[#This Row],[Disciplina]],q2015_3[],4,0),"_")</f>
        <v>_</v>
      </c>
      <c r="T243" s="6" t="str">
        <f>IFERROR(VLOOKUP(Tabela3[[#This Row],[Disciplina]],q2015_2[],2,0),"_")</f>
        <v>_</v>
      </c>
      <c r="U243" s="2" t="str">
        <f>IFERROR(VLOOKUP(Tabela3[[#This Row],[Disciplina]],q2015_2[],3,0),"_")</f>
        <v>_</v>
      </c>
      <c r="V243" s="7" t="str">
        <f>IFERROR(VLOOKUP(Tabela3[[#This Row],[Disciplina]],q2015_2[],4,0),"_")</f>
        <v>_</v>
      </c>
      <c r="W243" s="2" t="str">
        <f>IFERROR(VLOOKUP(Tabela3[[#This Row],[Disciplina]],q2015_1[],2,0),"_")</f>
        <v>_</v>
      </c>
      <c r="X243" s="2" t="str">
        <f>IFERROR(VLOOKUP(Tabela3[[#This Row],[Disciplina]],q2015_1[],3,0),"_")</f>
        <v>_</v>
      </c>
      <c r="Y243" s="2" t="str">
        <f>IFERROR(VLOOKUP(Tabela3[[#This Row],[Disciplina]],q2015_1[],4,0),"_")</f>
        <v>_</v>
      </c>
    </row>
    <row r="244" spans="1:25" x14ac:dyDescent="0.25">
      <c r="A244" s="3" t="s">
        <v>610</v>
      </c>
      <c r="B244" t="str">
        <f>IFERROR(VLOOKUP(Tabela3[[#This Row],[Disciplina]],Tabela10[],2,0),"-")</f>
        <v>-</v>
      </c>
      <c r="C244" s="3" t="str">
        <f>IFERROR(VLOOKUP(Tabela3[[#This Row],[Disciplina]],Tabela10[],3,0),"-")</f>
        <v>-</v>
      </c>
      <c r="D244" t="str">
        <f>IFERROR(VLOOKUP(Tabela3[[#This Row],[Disciplina]],Tabela9[],2,0),"-")</f>
        <v>-</v>
      </c>
      <c r="E244" s="7" t="str">
        <f>IFERROR(VLOOKUP(Tabela3[[#This Row],[Disciplina]],Tabela9[],3,0),"-")</f>
        <v>-</v>
      </c>
      <c r="F244" s="2">
        <f>IFERROR(VLOOKUP(Tabela3[[#This Row],[Disciplina]],Tabela8[],2,0),"-")</f>
        <v>0</v>
      </c>
      <c r="G244" s="7" t="str">
        <f>IFERROR(VLOOKUP(Tabela3[[#This Row],[Disciplina]],Tabela8[],3,0),"-")</f>
        <v>Márcia Aparecida da Silva Spinacé</v>
      </c>
      <c r="H244" s="2" t="str">
        <f>IFERROR(VLOOKUP(Tabela3[[#This Row],[Disciplina]],q2016_3[],2,0),"_")</f>
        <v>_</v>
      </c>
      <c r="I244" s="2" t="str">
        <f>IFERROR(VLOOKUP(Tabela3[[#This Row],[Disciplina]],q2016_3[],3,0),"-")</f>
        <v>-</v>
      </c>
      <c r="J244" s="5" t="str">
        <f>IFERROR(VLOOKUP(Tabela3[[#This Row],[Disciplina]],q2016_3[],4,0),"-")</f>
        <v>-</v>
      </c>
      <c r="K244" s="2" t="str">
        <f>IFERROR(VLOOKUP(Tabela3[[#This Row],[Disciplina]],q2016_2[],2,0),"_")</f>
        <v>_</v>
      </c>
      <c r="L244" s="2" t="str">
        <f>IFERROR(VLOOKUP(Tabela3[[#This Row],[Disciplina]],q2016_2[],3,0),"-")</f>
        <v>-</v>
      </c>
      <c r="M244" s="5" t="str">
        <f>IFERROR(VLOOKUP(Tabela3[[#This Row],[Disciplina]],q2016_2[],4,0),"-")</f>
        <v>-</v>
      </c>
      <c r="N244" s="6" t="str">
        <f>IFERROR(VLOOKUP(Tabela3[[#This Row],[Disciplina]],q2016_1[],2,0),"_")</f>
        <v>_</v>
      </c>
      <c r="O244" s="2" t="str">
        <f>IFERROR(VLOOKUP(Tabela3[[#This Row],[Disciplina]],q2016_1[],3,0),"-")</f>
        <v>-</v>
      </c>
      <c r="P244" s="5" t="str">
        <f>IFERROR(VLOOKUP(Tabela3[[#This Row],[Disciplina]],q2016_1[],4,0),"-")</f>
        <v>-</v>
      </c>
      <c r="Q244" s="2" t="str">
        <f>IFERROR(VLOOKUP(Tabela3[[#This Row],[Disciplina]],q2015_3[],2,0),"_")</f>
        <v>_</v>
      </c>
      <c r="R244" s="2" t="str">
        <f>IFERROR(VLOOKUP(Tabela3[[#This Row],[Disciplina]],q2015_3[],3,0),"_")</f>
        <v>_</v>
      </c>
      <c r="S244" s="5" t="str">
        <f>IFERROR(VLOOKUP(Tabela3[[#This Row],[Disciplina]],q2015_3[],4,0),"_")</f>
        <v>_</v>
      </c>
      <c r="T244" s="6" t="str">
        <f>IFERROR(VLOOKUP(Tabela3[[#This Row],[Disciplina]],q2015_2[],2,0),"_")</f>
        <v>_</v>
      </c>
      <c r="U244" s="2" t="str">
        <f>IFERROR(VLOOKUP(Tabela3[[#This Row],[Disciplina]],q2015_2[],3,0),"_")</f>
        <v>_</v>
      </c>
      <c r="V244" s="7" t="str">
        <f>IFERROR(VLOOKUP(Tabela3[[#This Row],[Disciplina]],q2015_2[],4,0),"_")</f>
        <v>_</v>
      </c>
      <c r="W244" s="2" t="str">
        <f>IFERROR(VLOOKUP(Tabela3[[#This Row],[Disciplina]],q2015_1[],2,0),"_")</f>
        <v>_</v>
      </c>
      <c r="X244" s="2" t="str">
        <f>IFERROR(VLOOKUP(Tabela3[[#This Row],[Disciplina]],q2015_1[],3,0),"_")</f>
        <v>_</v>
      </c>
      <c r="Y244" s="2" t="str">
        <f>IFERROR(VLOOKUP(Tabela3[[#This Row],[Disciplina]],q2015_1[],4,0),"_")</f>
        <v>_</v>
      </c>
    </row>
    <row r="245" spans="1:25" x14ac:dyDescent="0.25">
      <c r="A245" s="3" t="s">
        <v>431</v>
      </c>
      <c r="B245" t="str">
        <f>IFERROR(VLOOKUP(Tabela3[[#This Row],[Disciplina]],Tabela10[],2,0),"-")</f>
        <v>-</v>
      </c>
      <c r="C245" s="3" t="str">
        <f>IFERROR(VLOOKUP(Tabela3[[#This Row],[Disciplina]],Tabela10[],3,0),"-")</f>
        <v>-</v>
      </c>
      <c r="D245" s="10" t="str">
        <f>IFERROR(VLOOKUP(Tabela3[[#This Row],[Disciplina]],Tabela9[],2,0),"-")</f>
        <v>-</v>
      </c>
      <c r="E245" s="3" t="str">
        <f>IFERROR(VLOOKUP(Tabela3[[#This Row],[Disciplina]],Tabela9[],3,0),"-")</f>
        <v>-</v>
      </c>
      <c r="F245" s="10" t="str">
        <f>IFERROR(VLOOKUP(Tabela3[[#This Row],[Disciplina]],Tabela8[],2,0),"-")</f>
        <v>-</v>
      </c>
      <c r="G245" s="3" t="str">
        <f>IFERROR(VLOOKUP(Tabela3[[#This Row],[Disciplina]],Tabela8[],3,0),"-")</f>
        <v>-</v>
      </c>
      <c r="H245" s="2" t="str">
        <f>IFERROR(VLOOKUP(Tabela3[[#This Row],[Disciplina]],q2016_3[],2,0),"_")</f>
        <v>_</v>
      </c>
      <c r="I245" s="2" t="str">
        <f>IFERROR(VLOOKUP(Tabela3[[#This Row],[Disciplina]],q2016_3[],3,0),"-")</f>
        <v>-</v>
      </c>
      <c r="J245" s="5" t="str">
        <f>IFERROR(VLOOKUP(Tabela3[[#This Row],[Disciplina]],q2016_3[],4,0),"-")</f>
        <v>-</v>
      </c>
      <c r="K245" s="2" t="str">
        <f>IFERROR(VLOOKUP(Tabela3[[#This Row],[Disciplina]],q2016_2[],2,0),"_")</f>
        <v>_</v>
      </c>
      <c r="L245" s="2" t="str">
        <f>IFERROR(VLOOKUP(Tabela3[[#This Row],[Disciplina]],q2016_2[],3,0),"-")</f>
        <v>-</v>
      </c>
      <c r="M245" s="5" t="str">
        <f>IFERROR(VLOOKUP(Tabela3[[#This Row],[Disciplina]],q2016_2[],4,0),"-")</f>
        <v>-</v>
      </c>
      <c r="N245" s="9" t="str">
        <f>IFERROR(VLOOKUP(Tabela3[[#This Row],[Disciplina]],q2016_1[],2,0),"_")</f>
        <v>_</v>
      </c>
      <c r="O245" t="str">
        <f>IFERROR(VLOOKUP(Tabela3[[#This Row],[Disciplina]],q2016_1[],3,0),"-")</f>
        <v>-</v>
      </c>
      <c r="P245" s="5" t="str">
        <f>IFERROR(VLOOKUP(Tabela3[[#This Row],[Disciplina]],q2016_1[],4,0),"-")</f>
        <v>-</v>
      </c>
      <c r="Q245">
        <f>IFERROR(VLOOKUP(Tabela3[[#This Row],[Disciplina]],q2015_3[],2,0),"_")</f>
        <v>5</v>
      </c>
      <c r="R245">
        <f>IFERROR(VLOOKUP(Tabela3[[#This Row],[Disciplina]],q2015_3[],3,0),"_")</f>
        <v>1</v>
      </c>
      <c r="S245" s="4" t="str">
        <f>IFERROR(VLOOKUP(Tabela3[[#This Row],[Disciplina]],q2015_3[],4,0),"_")</f>
        <v>Alexander de Freitas</v>
      </c>
      <c r="T245" s="9" t="str">
        <f>IFERROR(VLOOKUP(Tabela3[[#This Row],[Disciplina]],q2015_2[],2,0),"_")</f>
        <v>_</v>
      </c>
      <c r="U245" t="str">
        <f>IFERROR(VLOOKUP(Tabela3[[#This Row],[Disciplina]],q2015_2[],3,0),"_")</f>
        <v>_</v>
      </c>
      <c r="V245" s="3" t="str">
        <f>IFERROR(VLOOKUP(Tabela3[[#This Row],[Disciplina]],q2015_2[],4,0),"_")</f>
        <v>_</v>
      </c>
      <c r="W245" t="str">
        <f>IFERROR(VLOOKUP(Tabela3[[#This Row],[Disciplina]],q2015_1[],2,0),"_")</f>
        <v>_</v>
      </c>
      <c r="X245" t="str">
        <f>IFERROR(VLOOKUP(Tabela3[[#This Row],[Disciplina]],q2015_1[],3,0),"_")</f>
        <v>_</v>
      </c>
      <c r="Y245" t="str">
        <f>IFERROR(VLOOKUP(Tabela3[[#This Row],[Disciplina]],q2015_1[],4,0),"_")</f>
        <v>_</v>
      </c>
    </row>
    <row r="246" spans="1:25" x14ac:dyDescent="0.25">
      <c r="A246" s="3" t="s">
        <v>676</v>
      </c>
      <c r="B246" t="str">
        <f>IFERROR(VLOOKUP(Tabela3[[#This Row],[Disciplina]],Tabela10[],2,0),"-")</f>
        <v>-</v>
      </c>
      <c r="C246" s="3" t="str">
        <f>IFERROR(VLOOKUP(Tabela3[[#This Row],[Disciplina]],Tabela10[],3,0),"-")</f>
        <v>-</v>
      </c>
      <c r="D246">
        <f>IFERROR(VLOOKUP(Tabela3[[#This Row],[Disciplina]],Tabela9[],2,0),"-")</f>
        <v>0</v>
      </c>
      <c r="E246" s="7" t="str">
        <f>IFERROR(VLOOKUP(Tabela3[[#This Row],[Disciplina]],Tabela9[],3,0),"-")</f>
        <v>RENATO RODRIGUES KINOUCHI</v>
      </c>
      <c r="F246" s="2" t="str">
        <f>IFERROR(VLOOKUP(Tabela3[[#This Row],[Disciplina]],Tabela8[],2,0),"-")</f>
        <v>-</v>
      </c>
      <c r="G246" s="7" t="str">
        <f>IFERROR(VLOOKUP(Tabela3[[#This Row],[Disciplina]],Tabela8[],3,0),"-")</f>
        <v>-</v>
      </c>
      <c r="H246" s="2" t="str">
        <f>IFERROR(VLOOKUP(Tabela3[[#This Row],[Disciplina]],q2016_3[],2,0),"_")</f>
        <v>_</v>
      </c>
      <c r="I246" s="2" t="str">
        <f>IFERROR(VLOOKUP(Tabela3[[#This Row],[Disciplina]],q2016_3[],3,0),"-")</f>
        <v>-</v>
      </c>
      <c r="J246" s="5" t="str">
        <f>IFERROR(VLOOKUP(Tabela3[[#This Row],[Disciplina]],q2016_3[],4,0),"-")</f>
        <v>-</v>
      </c>
      <c r="K246" s="2" t="str">
        <f>IFERROR(VLOOKUP(Tabela3[[#This Row],[Disciplina]],q2016_2[],2,0),"_")</f>
        <v>_</v>
      </c>
      <c r="L246" s="2" t="str">
        <f>IFERROR(VLOOKUP(Tabela3[[#This Row],[Disciplina]],q2016_2[],3,0),"-")</f>
        <v>-</v>
      </c>
      <c r="M246" s="5" t="str">
        <f>IFERROR(VLOOKUP(Tabela3[[#This Row],[Disciplina]],q2016_2[],4,0),"-")</f>
        <v>-</v>
      </c>
      <c r="N246" s="6" t="str">
        <f>IFERROR(VLOOKUP(Tabela3[[#This Row],[Disciplina]],q2016_1[],2,0),"_")</f>
        <v>_</v>
      </c>
      <c r="O246" s="2" t="str">
        <f>IFERROR(VLOOKUP(Tabela3[[#This Row],[Disciplina]],q2016_1[],3,0),"-")</f>
        <v>-</v>
      </c>
      <c r="P246" s="5" t="str">
        <f>IFERROR(VLOOKUP(Tabela3[[#This Row],[Disciplina]],q2016_1[],4,0),"-")</f>
        <v>-</v>
      </c>
      <c r="Q246" s="2" t="str">
        <f>IFERROR(VLOOKUP(Tabela3[[#This Row],[Disciplina]],q2015_3[],2,0),"_")</f>
        <v>_</v>
      </c>
      <c r="R246" s="2" t="str">
        <f>IFERROR(VLOOKUP(Tabela3[[#This Row],[Disciplina]],q2015_3[],3,0),"_")</f>
        <v>_</v>
      </c>
      <c r="S246" s="5" t="str">
        <f>IFERROR(VLOOKUP(Tabela3[[#This Row],[Disciplina]],q2015_3[],4,0),"_")</f>
        <v>_</v>
      </c>
      <c r="T246" s="6" t="str">
        <f>IFERROR(VLOOKUP(Tabela3[[#This Row],[Disciplina]],q2015_2[],2,0),"_")</f>
        <v>_</v>
      </c>
      <c r="U246" s="2" t="str">
        <f>IFERROR(VLOOKUP(Tabela3[[#This Row],[Disciplina]],q2015_2[],3,0),"_")</f>
        <v>_</v>
      </c>
      <c r="V246" s="7" t="str">
        <f>IFERROR(VLOOKUP(Tabela3[[#This Row],[Disciplina]],q2015_2[],4,0),"_")</f>
        <v>_</v>
      </c>
      <c r="W246" s="2" t="str">
        <f>IFERROR(VLOOKUP(Tabela3[[#This Row],[Disciplina]],q2015_1[],2,0),"_")</f>
        <v>_</v>
      </c>
      <c r="X246" s="2" t="str">
        <f>IFERROR(VLOOKUP(Tabela3[[#This Row],[Disciplina]],q2015_1[],3,0),"_")</f>
        <v>_</v>
      </c>
      <c r="Y246" s="2" t="str">
        <f>IFERROR(VLOOKUP(Tabela3[[#This Row],[Disciplina]],q2015_1[],4,0),"_")</f>
        <v>_</v>
      </c>
    </row>
    <row r="247" spans="1:25" x14ac:dyDescent="0.25">
      <c r="A247" s="3" t="s">
        <v>134</v>
      </c>
      <c r="B247" t="str">
        <f>IFERROR(VLOOKUP(Tabela3[[#This Row],[Disciplina]],Tabela10[],2,0),"-")</f>
        <v>-</v>
      </c>
      <c r="C247" s="3" t="str">
        <f>IFERROR(VLOOKUP(Tabela3[[#This Row],[Disciplina]],Tabela10[],3,0),"-")</f>
        <v>-</v>
      </c>
      <c r="D247" s="10" t="str">
        <f>IFERROR(VLOOKUP(Tabela3[[#This Row],[Disciplina]],Tabela9[],2,0),"-")</f>
        <v>-</v>
      </c>
      <c r="E247" s="3" t="str">
        <f>IFERROR(VLOOKUP(Tabela3[[#This Row],[Disciplina]],Tabela9[],3,0),"-")</f>
        <v>-</v>
      </c>
      <c r="F247" s="10" t="str">
        <f>IFERROR(VLOOKUP(Tabela3[[#This Row],[Disciplina]],Tabela8[],2,0),"-")</f>
        <v>-</v>
      </c>
      <c r="G247" s="3" t="str">
        <f>IFERROR(VLOOKUP(Tabela3[[#This Row],[Disciplina]],Tabela8[],3,0),"-")</f>
        <v>-</v>
      </c>
      <c r="H247">
        <f>IFERROR(VLOOKUP(Tabela3[[#This Row],[Disciplina]],q2016_3[],2,0),"_")</f>
        <v>2</v>
      </c>
      <c r="I247">
        <f>IFERROR(VLOOKUP(Tabela3[[#This Row],[Disciplina]],q2016_3[],3,0),"-")</f>
        <v>0</v>
      </c>
      <c r="J247" s="4" t="str">
        <f>IFERROR(VLOOKUP(Tabela3[[#This Row],[Disciplina]],q2016_3[],4,0),"-")</f>
        <v>André Luis La Salvia</v>
      </c>
      <c r="K247" t="str">
        <f>IFERROR(VLOOKUP(Tabela3[[#This Row],[Disciplina]],q2016_2[],2,0),"_")</f>
        <v>_</v>
      </c>
      <c r="L247" t="str">
        <f>IFERROR(VLOOKUP(Tabela3[[#This Row],[Disciplina]],q2016_2[],3,0),"-")</f>
        <v>-</v>
      </c>
      <c r="M247" s="4" t="str">
        <f>IFERROR(VLOOKUP(Tabela3[[#This Row],[Disciplina]],q2016_2[],4,0),"-")</f>
        <v>-</v>
      </c>
      <c r="N247" s="9" t="str">
        <f>IFERROR(VLOOKUP(Tabela3[[#This Row],[Disciplina]],q2016_1[],2,0),"_")</f>
        <v>_</v>
      </c>
      <c r="O247" t="str">
        <f>IFERROR(VLOOKUP(Tabela3[[#This Row],[Disciplina]],q2016_1[],3,0),"-")</f>
        <v>-</v>
      </c>
      <c r="P247" s="4" t="str">
        <f>IFERROR(VLOOKUP(Tabela3[[#This Row],[Disciplina]],q2016_1[],4,0),"-")</f>
        <v>-</v>
      </c>
      <c r="Q247">
        <f>IFERROR(VLOOKUP(Tabela3[[#This Row],[Disciplina]],q2015_3[],2,0),"_")</f>
        <v>2</v>
      </c>
      <c r="R247">
        <f>IFERROR(VLOOKUP(Tabela3[[#This Row],[Disciplina]],q2015_3[],3,0),"_")</f>
        <v>0</v>
      </c>
      <c r="S247" s="4" t="str">
        <f>IFERROR(VLOOKUP(Tabela3[[#This Row],[Disciplina]],q2015_3[],4,0),"_")</f>
        <v>André Luis La Salvia</v>
      </c>
      <c r="T247" s="9" t="str">
        <f>IFERROR(VLOOKUP(Tabela3[[#This Row],[Disciplina]],q2015_2[],2,0),"_")</f>
        <v>_</v>
      </c>
      <c r="U247" t="str">
        <f>IFERROR(VLOOKUP(Tabela3[[#This Row],[Disciplina]],q2015_2[],3,0),"_")</f>
        <v>_</v>
      </c>
      <c r="V247" s="3" t="str">
        <f>IFERROR(VLOOKUP(Tabela3[[#This Row],[Disciplina]],q2015_2[],4,0),"_")</f>
        <v>_</v>
      </c>
      <c r="W247" t="str">
        <f>IFERROR(VLOOKUP(Tabela3[[#This Row],[Disciplina]],q2015_1[],2,0),"_")</f>
        <v>_</v>
      </c>
      <c r="X247" t="str">
        <f>IFERROR(VLOOKUP(Tabela3[[#This Row],[Disciplina]],q2015_1[],3,0),"_")</f>
        <v>_</v>
      </c>
      <c r="Y247" t="str">
        <f>IFERROR(VLOOKUP(Tabela3[[#This Row],[Disciplina]],q2015_1[],4,0),"_")</f>
        <v>_</v>
      </c>
    </row>
    <row r="248" spans="1:25" x14ac:dyDescent="0.25">
      <c r="A248" s="3" t="s">
        <v>344</v>
      </c>
      <c r="B248" t="str">
        <f>IFERROR(VLOOKUP(Tabela3[[#This Row],[Disciplina]],Tabela10[],2,0),"-")</f>
        <v>-</v>
      </c>
      <c r="C248" s="3" t="str">
        <f>IFERROR(VLOOKUP(Tabela3[[#This Row],[Disciplina]],Tabela10[],3,0),"-")</f>
        <v>-</v>
      </c>
      <c r="D248" s="10" t="str">
        <f>IFERROR(VLOOKUP(Tabela3[[#This Row],[Disciplina]],Tabela9[],2,0),"-")</f>
        <v>-</v>
      </c>
      <c r="E248" s="3" t="str">
        <f>IFERROR(VLOOKUP(Tabela3[[#This Row],[Disciplina]],Tabela9[],3,0),"-")</f>
        <v>-</v>
      </c>
      <c r="F248" s="10">
        <f>IFERROR(VLOOKUP(Tabela3[[#This Row],[Disciplina]],Tabela8[],2,0),"-")</f>
        <v>0</v>
      </c>
      <c r="G248" s="3" t="str">
        <f>IFERROR(VLOOKUP(Tabela3[[#This Row],[Disciplina]],Tabela8[],3,0),"-")</f>
        <v>Suze de Oliveira Piza</v>
      </c>
      <c r="H248" s="2" t="str">
        <f>IFERROR(VLOOKUP(Tabela3[[#This Row],[Disciplina]],q2016_3[],2,0),"_")</f>
        <v>_</v>
      </c>
      <c r="I248" s="2" t="str">
        <f>IFERROR(VLOOKUP(Tabela3[[#This Row],[Disciplina]],q2016_3[],3,0),"-")</f>
        <v>-</v>
      </c>
      <c r="J248" s="5" t="str">
        <f>IFERROR(VLOOKUP(Tabela3[[#This Row],[Disciplina]],q2016_3[],4,0),"-")</f>
        <v>-</v>
      </c>
      <c r="K248" s="2" t="str">
        <f>IFERROR(VLOOKUP(Tabela3[[#This Row],[Disciplina]],q2016_2[],2,0),"_")</f>
        <v>_</v>
      </c>
      <c r="L248" s="2" t="str">
        <f>IFERROR(VLOOKUP(Tabela3[[#This Row],[Disciplina]],q2016_2[],3,0),"-")</f>
        <v>-</v>
      </c>
      <c r="M248" s="5" t="str">
        <f>IFERROR(VLOOKUP(Tabela3[[#This Row],[Disciplina]],q2016_2[],4,0),"-")</f>
        <v>-</v>
      </c>
      <c r="N248" s="9">
        <f>IFERROR(VLOOKUP(Tabela3[[#This Row],[Disciplina]],q2016_1[],2,0),"_")</f>
        <v>7</v>
      </c>
      <c r="O248">
        <f>IFERROR(VLOOKUP(Tabela3[[#This Row],[Disciplina]],q2016_1[],3,0),"-")</f>
        <v>0</v>
      </c>
      <c r="P248" s="4" t="str">
        <f>IFERROR(VLOOKUP(Tabela3[[#This Row],[Disciplina]],q2016_1[],4,0),"-")</f>
        <v>Suze de Oliveira Piza</v>
      </c>
      <c r="Q248" t="str">
        <f>IFERROR(VLOOKUP(Tabela3[[#This Row],[Disciplina]],q2015_3[],2,0),"_")</f>
        <v>_</v>
      </c>
      <c r="R248" t="str">
        <f>IFERROR(VLOOKUP(Tabela3[[#This Row],[Disciplina]],q2015_3[],3,0),"_")</f>
        <v>_</v>
      </c>
      <c r="S248" s="4" t="str">
        <f>IFERROR(VLOOKUP(Tabela3[[#This Row],[Disciplina]],q2015_3[],4,0),"_")</f>
        <v>_</v>
      </c>
      <c r="T248" s="9" t="str">
        <f>IFERROR(VLOOKUP(Tabela3[[#This Row],[Disciplina]],q2015_2[],2,0),"_")</f>
        <v>_</v>
      </c>
      <c r="U248" t="str">
        <f>IFERROR(VLOOKUP(Tabela3[[#This Row],[Disciplina]],q2015_2[],3,0),"_")</f>
        <v>_</v>
      </c>
      <c r="V248" s="3" t="str">
        <f>IFERROR(VLOOKUP(Tabela3[[#This Row],[Disciplina]],q2015_2[],4,0),"_")</f>
        <v>_</v>
      </c>
      <c r="W248">
        <f>IFERROR(VLOOKUP(Tabela3[[#This Row],[Disciplina]],q2015_1[],2,0),"_")</f>
        <v>2</v>
      </c>
      <c r="X248">
        <f>IFERROR(VLOOKUP(Tabela3[[#This Row],[Disciplina]],q2015_1[],3,0),"_")</f>
        <v>0</v>
      </c>
      <c r="Y248" t="str">
        <f>IFERROR(VLOOKUP(Tabela3[[#This Row],[Disciplina]],q2015_1[],4,0),"_")</f>
        <v>ELIZABETE CRISTINA COSTA RENDERS</v>
      </c>
    </row>
    <row r="249" spans="1:25" x14ac:dyDescent="0.25">
      <c r="A249" s="3" t="s">
        <v>253</v>
      </c>
      <c r="B249" t="str">
        <f>IFERROR(VLOOKUP(Tabela3[[#This Row],[Disciplina]],Tabela10[],2,0),"-")</f>
        <v>-</v>
      </c>
      <c r="C249" s="3" t="str">
        <f>IFERROR(VLOOKUP(Tabela3[[#This Row],[Disciplina]],Tabela10[],3,0),"-")</f>
        <v>-</v>
      </c>
      <c r="D249" s="10" t="str">
        <f>IFERROR(VLOOKUP(Tabela3[[#This Row],[Disciplina]],Tabela9[],2,0),"-")</f>
        <v>-</v>
      </c>
      <c r="E249" s="3" t="str">
        <f>IFERROR(VLOOKUP(Tabela3[[#This Row],[Disciplina]],Tabela9[],3,0),"-")</f>
        <v>-</v>
      </c>
      <c r="F249" s="10" t="str">
        <f>IFERROR(VLOOKUP(Tabela3[[#This Row],[Disciplina]],Tabela8[],2,0),"-")</f>
        <v>-</v>
      </c>
      <c r="G249" s="3" t="str">
        <f>IFERROR(VLOOKUP(Tabela3[[#This Row],[Disciplina]],Tabela8[],3,0),"-")</f>
        <v>-</v>
      </c>
      <c r="H249" s="2" t="str">
        <f>IFERROR(VLOOKUP(Tabela3[[#This Row],[Disciplina]],q2016_3[],2,0),"_")</f>
        <v>_</v>
      </c>
      <c r="I249" s="2" t="str">
        <f>IFERROR(VLOOKUP(Tabela3[[#This Row],[Disciplina]],q2016_3[],3,0),"-")</f>
        <v>-</v>
      </c>
      <c r="J249" s="5" t="str">
        <f>IFERROR(VLOOKUP(Tabela3[[#This Row],[Disciplina]],q2016_3[],4,0),"-")</f>
        <v>-</v>
      </c>
      <c r="K249" s="2">
        <f>IFERROR(VLOOKUP(Tabela3[[#This Row],[Disciplina]],q2016_2[],2,0),"_")</f>
        <v>2</v>
      </c>
      <c r="L249" s="2">
        <f>IFERROR(VLOOKUP(Tabela3[[#This Row],[Disciplina]],q2016_2[],3,0),"-")</f>
        <v>0</v>
      </c>
      <c r="M249" s="5" t="str">
        <f>IFERROR(VLOOKUP(Tabela3[[#This Row],[Disciplina]],q2016_2[],4,0),"-")</f>
        <v>Suze de Oliveira Piza</v>
      </c>
      <c r="N249" s="6" t="str">
        <f>IFERROR(VLOOKUP(Tabela3[[#This Row],[Disciplina]],q2016_1[],2,0),"_")</f>
        <v>_</v>
      </c>
      <c r="O249" s="2" t="str">
        <f>IFERROR(VLOOKUP(Tabela3[[#This Row],[Disciplina]],q2016_1[],3,0),"-")</f>
        <v>-</v>
      </c>
      <c r="P249" s="5" t="str">
        <f>IFERROR(VLOOKUP(Tabela3[[#This Row],[Disciplina]],q2016_1[],4,0),"-")</f>
        <v>-</v>
      </c>
      <c r="Q249" s="2" t="str">
        <f>IFERROR(VLOOKUP(Tabela3[[#This Row],[Disciplina]],q2015_3[],2,0),"_")</f>
        <v>_</v>
      </c>
      <c r="R249" s="2" t="str">
        <f>IFERROR(VLOOKUP(Tabela3[[#This Row],[Disciplina]],q2015_3[],3,0),"_")</f>
        <v>_</v>
      </c>
      <c r="S249" s="5" t="str">
        <f>IFERROR(VLOOKUP(Tabela3[[#This Row],[Disciplina]],q2015_3[],4,0),"_")</f>
        <v>_</v>
      </c>
      <c r="T249" s="6">
        <f>IFERROR(VLOOKUP(Tabela3[[#This Row],[Disciplina]],q2015_2[],2,0),"_")</f>
        <v>0</v>
      </c>
      <c r="U249" s="2">
        <f>IFERROR(VLOOKUP(Tabela3[[#This Row],[Disciplina]],q2015_2[],3,0),"_")</f>
        <v>0</v>
      </c>
      <c r="V249" s="7" t="str">
        <f>IFERROR(VLOOKUP(Tabela3[[#This Row],[Disciplina]],q2015_2[],4,0),"_")</f>
        <v>Marilia Mello Pisani</v>
      </c>
      <c r="W249" s="2" t="str">
        <f>IFERROR(VLOOKUP(Tabela3[[#This Row],[Disciplina]],q2015_1[],2,0),"_")</f>
        <v>_</v>
      </c>
      <c r="X249" s="2" t="str">
        <f>IFERROR(VLOOKUP(Tabela3[[#This Row],[Disciplina]],q2015_1[],3,0),"_")</f>
        <v>_</v>
      </c>
      <c r="Y249" s="2" t="str">
        <f>IFERROR(VLOOKUP(Tabela3[[#This Row],[Disciplina]],q2015_1[],4,0),"_")</f>
        <v>_</v>
      </c>
    </row>
    <row r="250" spans="1:25" x14ac:dyDescent="0.25">
      <c r="A250" s="3" t="s">
        <v>135</v>
      </c>
      <c r="B250" t="str">
        <f>IFERROR(VLOOKUP(Tabela3[[#This Row],[Disciplina]],Tabela10[],2,0),"-")</f>
        <v>-</v>
      </c>
      <c r="C250" s="3" t="str">
        <f>IFERROR(VLOOKUP(Tabela3[[#This Row],[Disciplina]],Tabela10[],3,0),"-")</f>
        <v>-</v>
      </c>
      <c r="D250" s="10" t="str">
        <f>IFERROR(VLOOKUP(Tabela3[[#This Row],[Disciplina]],Tabela9[],2,0),"-")</f>
        <v>-</v>
      </c>
      <c r="E250" s="3" t="str">
        <f>IFERROR(VLOOKUP(Tabela3[[#This Row],[Disciplina]],Tabela9[],3,0),"-")</f>
        <v>-</v>
      </c>
      <c r="F250" s="10" t="str">
        <f>IFERROR(VLOOKUP(Tabela3[[#This Row],[Disciplina]],Tabela8[],2,0),"-")</f>
        <v>-</v>
      </c>
      <c r="G250" s="3" t="str">
        <f>IFERROR(VLOOKUP(Tabela3[[#This Row],[Disciplina]],Tabela8[],3,0),"-")</f>
        <v>-</v>
      </c>
      <c r="H250">
        <f>IFERROR(VLOOKUP(Tabela3[[#This Row],[Disciplina]],q2016_3[],2,0),"_")</f>
        <v>2</v>
      </c>
      <c r="I250">
        <f>IFERROR(VLOOKUP(Tabela3[[#This Row],[Disciplina]],q2016_3[],3,0),"-")</f>
        <v>0</v>
      </c>
      <c r="J250" s="4" t="str">
        <f>IFERROR(VLOOKUP(Tabela3[[#This Row],[Disciplina]],q2016_3[],4,0),"-")</f>
        <v>Silvio Ricardo Gomes Carneiro</v>
      </c>
      <c r="K250" t="str">
        <f>IFERROR(VLOOKUP(Tabela3[[#This Row],[Disciplina]],q2016_2[],2,0),"_")</f>
        <v>_</v>
      </c>
      <c r="L250" t="str">
        <f>IFERROR(VLOOKUP(Tabela3[[#This Row],[Disciplina]],q2016_2[],3,0),"-")</f>
        <v>-</v>
      </c>
      <c r="M250" s="4" t="str">
        <f>IFERROR(VLOOKUP(Tabela3[[#This Row],[Disciplina]],q2016_2[],4,0),"-")</f>
        <v>-</v>
      </c>
      <c r="N250" s="9" t="str">
        <f>IFERROR(VLOOKUP(Tabela3[[#This Row],[Disciplina]],q2016_1[],2,0),"_")</f>
        <v>_</v>
      </c>
      <c r="O250" t="str">
        <f>IFERROR(VLOOKUP(Tabela3[[#This Row],[Disciplina]],q2016_1[],3,0),"-")</f>
        <v>-</v>
      </c>
      <c r="P250" s="4" t="str">
        <f>IFERROR(VLOOKUP(Tabela3[[#This Row],[Disciplina]],q2016_1[],4,0),"-")</f>
        <v>-</v>
      </c>
      <c r="Q250">
        <f>IFERROR(VLOOKUP(Tabela3[[#This Row],[Disciplina]],q2015_3[],2,0),"_")</f>
        <v>2</v>
      </c>
      <c r="R250">
        <f>IFERROR(VLOOKUP(Tabela3[[#This Row],[Disciplina]],q2015_3[],3,0),"_")</f>
        <v>0</v>
      </c>
      <c r="S250" s="4" t="str">
        <f>IFERROR(VLOOKUP(Tabela3[[#This Row],[Disciplina]],q2015_3[],4,0),"_")</f>
        <v>Alexander de Freitas</v>
      </c>
      <c r="T250" s="9" t="str">
        <f>IFERROR(VLOOKUP(Tabela3[[#This Row],[Disciplina]],q2015_2[],2,0),"_")</f>
        <v>_</v>
      </c>
      <c r="U250" t="str">
        <f>IFERROR(VLOOKUP(Tabela3[[#This Row],[Disciplina]],q2015_2[],3,0),"_")</f>
        <v>_</v>
      </c>
      <c r="V250" s="3" t="str">
        <f>IFERROR(VLOOKUP(Tabela3[[#This Row],[Disciplina]],q2015_2[],4,0),"_")</f>
        <v>_</v>
      </c>
      <c r="W250" t="str">
        <f>IFERROR(VLOOKUP(Tabela3[[#This Row],[Disciplina]],q2015_1[],2,0),"_")</f>
        <v>_</v>
      </c>
      <c r="X250" t="str">
        <f>IFERROR(VLOOKUP(Tabela3[[#This Row],[Disciplina]],q2015_1[],3,0),"_")</f>
        <v>_</v>
      </c>
      <c r="Y250" t="str">
        <f>IFERROR(VLOOKUP(Tabela3[[#This Row],[Disciplina]],q2015_1[],4,0),"_")</f>
        <v>_</v>
      </c>
    </row>
    <row r="251" spans="1:25" x14ac:dyDescent="0.25">
      <c r="A251" s="3" t="s">
        <v>345</v>
      </c>
      <c r="B251" t="str">
        <f>IFERROR(VLOOKUP(Tabela3[[#This Row],[Disciplina]],Tabela10[],2,0),"-")</f>
        <v>-</v>
      </c>
      <c r="C251" s="3" t="str">
        <f>IFERROR(VLOOKUP(Tabela3[[#This Row],[Disciplina]],Tabela10[],3,0),"-")</f>
        <v>-</v>
      </c>
      <c r="D251" s="10" t="str">
        <f>IFERROR(VLOOKUP(Tabela3[[#This Row],[Disciplina]],Tabela9[],2,0),"-")</f>
        <v>-</v>
      </c>
      <c r="E251" s="3" t="str">
        <f>IFERROR(VLOOKUP(Tabela3[[#This Row],[Disciplina]],Tabela9[],3,0),"-")</f>
        <v>-</v>
      </c>
      <c r="F251" s="10">
        <f>IFERROR(VLOOKUP(Tabela3[[#This Row],[Disciplina]],Tabela8[],2,0),"-")</f>
        <v>0</v>
      </c>
      <c r="G251" s="3" t="str">
        <f>IFERROR(VLOOKUP(Tabela3[[#This Row],[Disciplina]],Tabela8[],3,0),"-")</f>
        <v>André Luis La Salvia</v>
      </c>
      <c r="H251" s="2" t="str">
        <f>IFERROR(VLOOKUP(Tabela3[[#This Row],[Disciplina]],q2016_3[],2,0),"_")</f>
        <v>_</v>
      </c>
      <c r="I251" s="2" t="str">
        <f>IFERROR(VLOOKUP(Tabela3[[#This Row],[Disciplina]],q2016_3[],3,0),"-")</f>
        <v>-</v>
      </c>
      <c r="J251" s="5" t="str">
        <f>IFERROR(VLOOKUP(Tabela3[[#This Row],[Disciplina]],q2016_3[],4,0),"-")</f>
        <v>-</v>
      </c>
      <c r="K251" s="2" t="str">
        <f>IFERROR(VLOOKUP(Tabela3[[#This Row],[Disciplina]],q2016_2[],2,0),"_")</f>
        <v>_</v>
      </c>
      <c r="L251" s="2" t="str">
        <f>IFERROR(VLOOKUP(Tabela3[[#This Row],[Disciplina]],q2016_2[],3,0),"-")</f>
        <v>-</v>
      </c>
      <c r="M251" s="5" t="str">
        <f>IFERROR(VLOOKUP(Tabela3[[#This Row],[Disciplina]],q2016_2[],4,0),"-")</f>
        <v>-</v>
      </c>
      <c r="N251" s="9">
        <f>IFERROR(VLOOKUP(Tabela3[[#This Row],[Disciplina]],q2016_1[],2,0),"_")</f>
        <v>2</v>
      </c>
      <c r="O251">
        <f>IFERROR(VLOOKUP(Tabela3[[#This Row],[Disciplina]],q2016_1[],3,0),"-")</f>
        <v>0</v>
      </c>
      <c r="P251" s="4" t="str">
        <f>IFERROR(VLOOKUP(Tabela3[[#This Row],[Disciplina]],q2016_1[],4,0),"-")</f>
        <v>André Luis La Salvia</v>
      </c>
      <c r="Q251" t="str">
        <f>IFERROR(VLOOKUP(Tabela3[[#This Row],[Disciplina]],q2015_3[],2,0),"_")</f>
        <v>_</v>
      </c>
      <c r="R251" t="str">
        <f>IFERROR(VLOOKUP(Tabela3[[#This Row],[Disciplina]],q2015_3[],3,0),"_")</f>
        <v>_</v>
      </c>
      <c r="S251" s="4" t="str">
        <f>IFERROR(VLOOKUP(Tabela3[[#This Row],[Disciplina]],q2015_3[],4,0),"_")</f>
        <v>_</v>
      </c>
      <c r="T251" s="9" t="str">
        <f>IFERROR(VLOOKUP(Tabela3[[#This Row],[Disciplina]],q2015_2[],2,0),"_")</f>
        <v>_</v>
      </c>
      <c r="U251" t="str">
        <f>IFERROR(VLOOKUP(Tabela3[[#This Row],[Disciplina]],q2015_2[],3,0),"_")</f>
        <v>_</v>
      </c>
      <c r="V251" s="3" t="str">
        <f>IFERROR(VLOOKUP(Tabela3[[#This Row],[Disciplina]],q2015_2[],4,0),"_")</f>
        <v>_</v>
      </c>
      <c r="W251">
        <f>IFERROR(VLOOKUP(Tabela3[[#This Row],[Disciplina]],q2015_1[],2,0),"_")</f>
        <v>2</v>
      </c>
      <c r="X251">
        <f>IFERROR(VLOOKUP(Tabela3[[#This Row],[Disciplina]],q2015_1[],3,0),"_")</f>
        <v>0</v>
      </c>
      <c r="Y251" t="str">
        <f>IFERROR(VLOOKUP(Tabela3[[#This Row],[Disciplina]],q2015_1[],4,0),"_")</f>
        <v>MARILIA MELLO PISANI</v>
      </c>
    </row>
    <row r="252" spans="1:25" x14ac:dyDescent="0.25">
      <c r="A252" s="3" t="s">
        <v>747</v>
      </c>
      <c r="B252">
        <f>IFERROR(VLOOKUP(Tabela3[[#This Row],[Disciplina]],Tabela10[],2,0),"-")</f>
        <v>0</v>
      </c>
      <c r="C252" s="3" t="str">
        <f>IFERROR(VLOOKUP(Tabela3[[#This Row],[Disciplina]],Tabela10[],3,0),"-")</f>
        <v>Patricia Del Nero Velasco</v>
      </c>
      <c r="D252" t="str">
        <f>IFERROR(VLOOKUP(Tabela3[[#This Row],[Disciplina]],Tabela9[],2,0),"-")</f>
        <v>-</v>
      </c>
      <c r="E252" s="7" t="str">
        <f>IFERROR(VLOOKUP(Tabela3[[#This Row],[Disciplina]],Tabela9[],3,0),"-")</f>
        <v>-</v>
      </c>
      <c r="F252" s="2" t="str">
        <f>IFERROR(VLOOKUP(Tabela3[[#This Row],[Disciplina]],Tabela8[],2,0),"-")</f>
        <v>-</v>
      </c>
      <c r="G252" s="7" t="str">
        <f>IFERROR(VLOOKUP(Tabela3[[#This Row],[Disciplina]],Tabela8[],3,0),"-")</f>
        <v>-</v>
      </c>
      <c r="H252" s="2" t="str">
        <f>IFERROR(VLOOKUP(Tabela3[[#This Row],[Disciplina]],q2016_3[],2,0),"_")</f>
        <v>_</v>
      </c>
      <c r="I252" s="2" t="str">
        <f>IFERROR(VLOOKUP(Tabela3[[#This Row],[Disciplina]],q2016_3[],3,0),"-")</f>
        <v>-</v>
      </c>
      <c r="J252" s="5" t="str">
        <f>IFERROR(VLOOKUP(Tabela3[[#This Row],[Disciplina]],q2016_3[],4,0),"-")</f>
        <v>-</v>
      </c>
      <c r="K252" s="2" t="str">
        <f>IFERROR(VLOOKUP(Tabela3[[#This Row],[Disciplina]],q2016_2[],2,0),"_")</f>
        <v>_</v>
      </c>
      <c r="L252" s="2" t="str">
        <f>IFERROR(VLOOKUP(Tabela3[[#This Row],[Disciplina]],q2016_2[],3,0),"-")</f>
        <v>-</v>
      </c>
      <c r="M252" s="5" t="str">
        <f>IFERROR(VLOOKUP(Tabela3[[#This Row],[Disciplina]],q2016_2[],4,0),"-")</f>
        <v>-</v>
      </c>
      <c r="N252" s="6" t="str">
        <f>IFERROR(VLOOKUP(Tabela3[[#This Row],[Disciplina]],q2016_1[],2,0),"_")</f>
        <v>_</v>
      </c>
      <c r="O252" s="2" t="str">
        <f>IFERROR(VLOOKUP(Tabela3[[#This Row],[Disciplina]],q2016_1[],3,0),"-")</f>
        <v>-</v>
      </c>
      <c r="P252" s="5" t="str">
        <f>IFERROR(VLOOKUP(Tabela3[[#This Row],[Disciplina]],q2016_1[],4,0),"-")</f>
        <v>-</v>
      </c>
      <c r="Q252" s="2" t="str">
        <f>IFERROR(VLOOKUP(Tabela3[[#This Row],[Disciplina]],q2015_3[],2,0),"_")</f>
        <v>_</v>
      </c>
      <c r="R252" s="2" t="str">
        <f>IFERROR(VLOOKUP(Tabela3[[#This Row],[Disciplina]],q2015_3[],3,0),"_")</f>
        <v>_</v>
      </c>
      <c r="S252" s="5" t="str">
        <f>IFERROR(VLOOKUP(Tabela3[[#This Row],[Disciplina]],q2015_3[],4,0),"_")</f>
        <v>_</v>
      </c>
      <c r="T252" s="6" t="str">
        <f>IFERROR(VLOOKUP(Tabela3[[#This Row],[Disciplina]],q2015_2[],2,0),"_")</f>
        <v>_</v>
      </c>
      <c r="U252" s="2" t="str">
        <f>IFERROR(VLOOKUP(Tabela3[[#This Row],[Disciplina]],q2015_2[],3,0),"_")</f>
        <v>_</v>
      </c>
      <c r="V252" s="7" t="str">
        <f>IFERROR(VLOOKUP(Tabela3[[#This Row],[Disciplina]],q2015_2[],4,0),"_")</f>
        <v>_</v>
      </c>
      <c r="W252" s="2" t="str">
        <f>IFERROR(VLOOKUP(Tabela3[[#This Row],[Disciplina]],q2015_1[],2,0),"_")</f>
        <v>_</v>
      </c>
      <c r="X252" s="2" t="str">
        <f>IFERROR(VLOOKUP(Tabela3[[#This Row],[Disciplina]],q2015_1[],3,0),"_")</f>
        <v>_</v>
      </c>
      <c r="Y252" s="2" t="str">
        <f>IFERROR(VLOOKUP(Tabela3[[#This Row],[Disciplina]],q2015_1[],4,0),"_")</f>
        <v>_</v>
      </c>
    </row>
    <row r="253" spans="1:25" x14ac:dyDescent="0.25">
      <c r="A253" s="3" t="s">
        <v>678</v>
      </c>
      <c r="B253" t="str">
        <f>IFERROR(VLOOKUP(Tabela3[[#This Row],[Disciplina]],Tabela10[],2,0),"-")</f>
        <v>-</v>
      </c>
      <c r="C253" s="3" t="str">
        <f>IFERROR(VLOOKUP(Tabela3[[#This Row],[Disciplina]],Tabela10[],3,0),"-")</f>
        <v>-</v>
      </c>
      <c r="D253">
        <f>IFERROR(VLOOKUP(Tabela3[[#This Row],[Disciplina]],Tabela9[],2,0),"-")</f>
        <v>0</v>
      </c>
      <c r="E253" s="7" t="str">
        <f>IFERROR(VLOOKUP(Tabela3[[#This Row],[Disciplina]],Tabela9[],3,0),"-")</f>
        <v>MARILIA MELLO PISANI</v>
      </c>
      <c r="F253" s="2" t="str">
        <f>IFERROR(VLOOKUP(Tabela3[[#This Row],[Disciplina]],Tabela8[],2,0),"-")</f>
        <v>-</v>
      </c>
      <c r="G253" s="7" t="str">
        <f>IFERROR(VLOOKUP(Tabela3[[#This Row],[Disciplina]],Tabela8[],3,0),"-")</f>
        <v>-</v>
      </c>
      <c r="H253" s="2" t="str">
        <f>IFERROR(VLOOKUP(Tabela3[[#This Row],[Disciplina]],q2016_3[],2,0),"_")</f>
        <v>_</v>
      </c>
      <c r="I253" s="2" t="str">
        <f>IFERROR(VLOOKUP(Tabela3[[#This Row],[Disciplina]],q2016_3[],3,0),"-")</f>
        <v>-</v>
      </c>
      <c r="J253" s="5" t="str">
        <f>IFERROR(VLOOKUP(Tabela3[[#This Row],[Disciplina]],q2016_3[],4,0),"-")</f>
        <v>-</v>
      </c>
      <c r="K253" s="2" t="str">
        <f>IFERROR(VLOOKUP(Tabela3[[#This Row],[Disciplina]],q2016_2[],2,0),"_")</f>
        <v>_</v>
      </c>
      <c r="L253" s="2" t="str">
        <f>IFERROR(VLOOKUP(Tabela3[[#This Row],[Disciplina]],q2016_2[],3,0),"-")</f>
        <v>-</v>
      </c>
      <c r="M253" s="5" t="str">
        <f>IFERROR(VLOOKUP(Tabela3[[#This Row],[Disciplina]],q2016_2[],4,0),"-")</f>
        <v>-</v>
      </c>
      <c r="N253" s="6" t="str">
        <f>IFERROR(VLOOKUP(Tabela3[[#This Row],[Disciplina]],q2016_1[],2,0),"_")</f>
        <v>_</v>
      </c>
      <c r="O253" s="2" t="str">
        <f>IFERROR(VLOOKUP(Tabela3[[#This Row],[Disciplina]],q2016_1[],3,0),"-")</f>
        <v>-</v>
      </c>
      <c r="P253" s="5" t="str">
        <f>IFERROR(VLOOKUP(Tabela3[[#This Row],[Disciplina]],q2016_1[],4,0),"-")</f>
        <v>-</v>
      </c>
      <c r="Q253" s="2" t="str">
        <f>IFERROR(VLOOKUP(Tabela3[[#This Row],[Disciplina]],q2015_3[],2,0),"_")</f>
        <v>_</v>
      </c>
      <c r="R253" s="2" t="str">
        <f>IFERROR(VLOOKUP(Tabela3[[#This Row],[Disciplina]],q2015_3[],3,0),"_")</f>
        <v>_</v>
      </c>
      <c r="S253" s="5" t="str">
        <f>IFERROR(VLOOKUP(Tabela3[[#This Row],[Disciplina]],q2015_3[],4,0),"_")</f>
        <v>_</v>
      </c>
      <c r="T253" s="6" t="str">
        <f>IFERROR(VLOOKUP(Tabela3[[#This Row],[Disciplina]],q2015_2[],2,0),"_")</f>
        <v>_</v>
      </c>
      <c r="U253" s="2" t="str">
        <f>IFERROR(VLOOKUP(Tabela3[[#This Row],[Disciplina]],q2015_2[],3,0),"_")</f>
        <v>_</v>
      </c>
      <c r="V253" s="7" t="str">
        <f>IFERROR(VLOOKUP(Tabela3[[#This Row],[Disciplina]],q2015_2[],4,0),"_")</f>
        <v>_</v>
      </c>
      <c r="W253" s="2" t="str">
        <f>IFERROR(VLOOKUP(Tabela3[[#This Row],[Disciplina]],q2015_1[],2,0),"_")</f>
        <v>_</v>
      </c>
      <c r="X253" s="2" t="str">
        <f>IFERROR(VLOOKUP(Tabela3[[#This Row],[Disciplina]],q2015_1[],3,0),"_")</f>
        <v>_</v>
      </c>
      <c r="Y253" s="2" t="str">
        <f>IFERROR(VLOOKUP(Tabela3[[#This Row],[Disciplina]],q2015_1[],4,0),"_")</f>
        <v>_</v>
      </c>
    </row>
    <row r="254" spans="1:25" x14ac:dyDescent="0.25">
      <c r="A254" s="3" t="s">
        <v>136</v>
      </c>
      <c r="B254" t="str">
        <f>IFERROR(VLOOKUP(Tabela3[[#This Row],[Disciplina]],Tabela10[],2,0),"-")</f>
        <v>-</v>
      </c>
      <c r="C254" s="3" t="str">
        <f>IFERROR(VLOOKUP(Tabela3[[#This Row],[Disciplina]],Tabela10[],3,0),"-")</f>
        <v>-</v>
      </c>
      <c r="D254" s="10" t="str">
        <f>IFERROR(VLOOKUP(Tabela3[[#This Row],[Disciplina]],Tabela9[],2,0),"-")</f>
        <v>-</v>
      </c>
      <c r="E254" s="3" t="str">
        <f>IFERROR(VLOOKUP(Tabela3[[#This Row],[Disciplina]],Tabela9[],3,0),"-")</f>
        <v>-</v>
      </c>
      <c r="F254" s="10" t="str">
        <f>IFERROR(VLOOKUP(Tabela3[[#This Row],[Disciplina]],Tabela8[],2,0),"-")</f>
        <v>-</v>
      </c>
      <c r="G254" s="3" t="str">
        <f>IFERROR(VLOOKUP(Tabela3[[#This Row],[Disciplina]],Tabela8[],3,0),"-")</f>
        <v>-</v>
      </c>
      <c r="H254">
        <f>IFERROR(VLOOKUP(Tabela3[[#This Row],[Disciplina]],q2016_3[],2,0),"_")</f>
        <v>3</v>
      </c>
      <c r="I254">
        <f>IFERROR(VLOOKUP(Tabela3[[#This Row],[Disciplina]],q2016_3[],3,0),"-")</f>
        <v>0</v>
      </c>
      <c r="J254" s="4" t="str">
        <f>IFERROR(VLOOKUP(Tabela3[[#This Row],[Disciplina]],q2016_3[],4,0),"-")</f>
        <v>Paulo de Avila Junior</v>
      </c>
      <c r="K254" t="str">
        <f>IFERROR(VLOOKUP(Tabela3[[#This Row],[Disciplina]],q2016_2[],2,0),"_")</f>
        <v>_</v>
      </c>
      <c r="L254" t="str">
        <f>IFERROR(VLOOKUP(Tabela3[[#This Row],[Disciplina]],q2016_2[],3,0),"-")</f>
        <v>-</v>
      </c>
      <c r="M254" s="4" t="str">
        <f>IFERROR(VLOOKUP(Tabela3[[#This Row],[Disciplina]],q2016_2[],4,0),"-")</f>
        <v>-</v>
      </c>
      <c r="N254" s="9" t="str">
        <f>IFERROR(VLOOKUP(Tabela3[[#This Row],[Disciplina]],q2016_1[],2,0),"_")</f>
        <v>_</v>
      </c>
      <c r="O254" t="str">
        <f>IFERROR(VLOOKUP(Tabela3[[#This Row],[Disciplina]],q2016_1[],3,0),"-")</f>
        <v>-</v>
      </c>
      <c r="P254" s="4" t="str">
        <f>IFERROR(VLOOKUP(Tabela3[[#This Row],[Disciplina]],q2016_1[],4,0),"-")</f>
        <v>-</v>
      </c>
      <c r="Q254" t="str">
        <f>IFERROR(VLOOKUP(Tabela3[[#This Row],[Disciplina]],q2015_3[],2,0),"_")</f>
        <v>_</v>
      </c>
      <c r="R254" t="str">
        <f>IFERROR(VLOOKUP(Tabela3[[#This Row],[Disciplina]],q2015_3[],3,0),"_")</f>
        <v>_</v>
      </c>
      <c r="S254" s="4" t="str">
        <f>IFERROR(VLOOKUP(Tabela3[[#This Row],[Disciplina]],q2015_3[],4,0),"_")</f>
        <v>_</v>
      </c>
      <c r="T254" s="9" t="str">
        <f>IFERROR(VLOOKUP(Tabela3[[#This Row],[Disciplina]],q2015_2[],2,0),"_")</f>
        <v>_</v>
      </c>
      <c r="U254" t="str">
        <f>IFERROR(VLOOKUP(Tabela3[[#This Row],[Disciplina]],q2015_2[],3,0),"_")</f>
        <v>_</v>
      </c>
      <c r="V254" s="3" t="str">
        <f>IFERROR(VLOOKUP(Tabela3[[#This Row],[Disciplina]],q2015_2[],4,0),"_")</f>
        <v>_</v>
      </c>
      <c r="W254" t="str">
        <f>IFERROR(VLOOKUP(Tabela3[[#This Row],[Disciplina]],q2015_1[],2,0),"_")</f>
        <v>_</v>
      </c>
      <c r="X254" t="str">
        <f>IFERROR(VLOOKUP(Tabela3[[#This Row],[Disciplina]],q2015_1[],3,0),"_")</f>
        <v>_</v>
      </c>
      <c r="Y254" t="str">
        <f>IFERROR(VLOOKUP(Tabela3[[#This Row],[Disciplina]],q2015_1[],4,0),"_")</f>
        <v>_</v>
      </c>
    </row>
    <row r="255" spans="1:25" x14ac:dyDescent="0.25">
      <c r="A255" s="3" t="s">
        <v>352</v>
      </c>
      <c r="B255" t="str">
        <f>IFERROR(VLOOKUP(Tabela3[[#This Row],[Disciplina]],Tabela10[],2,0),"-")</f>
        <v>-</v>
      </c>
      <c r="C255" s="3" t="str">
        <f>IFERROR(VLOOKUP(Tabela3[[#This Row],[Disciplina]],Tabela10[],3,0),"-")</f>
        <v>-</v>
      </c>
      <c r="D255" s="10" t="str">
        <f>IFERROR(VLOOKUP(Tabela3[[#This Row],[Disciplina]],Tabela9[],2,0),"-")</f>
        <v>-</v>
      </c>
      <c r="E255" s="3" t="str">
        <f>IFERROR(VLOOKUP(Tabela3[[#This Row],[Disciplina]],Tabela9[],3,0),"-")</f>
        <v>-</v>
      </c>
      <c r="F255" s="10">
        <f>IFERROR(VLOOKUP(Tabela3[[#This Row],[Disciplina]],Tabela8[],2,0),"-")</f>
        <v>0</v>
      </c>
      <c r="G255" s="3" t="str">
        <f>IFERROR(VLOOKUP(Tabela3[[#This Row],[Disciplina]],Tabela8[],3,0),"-")</f>
        <v>Maria Inês Ribas Rodrigues</v>
      </c>
      <c r="H255" s="2" t="str">
        <f>IFERROR(VLOOKUP(Tabela3[[#This Row],[Disciplina]],q2016_3[],2,0),"_")</f>
        <v>_</v>
      </c>
      <c r="I255" s="2" t="str">
        <f>IFERROR(VLOOKUP(Tabela3[[#This Row],[Disciplina]],q2016_3[],3,0),"-")</f>
        <v>-</v>
      </c>
      <c r="J255" s="5" t="str">
        <f>IFERROR(VLOOKUP(Tabela3[[#This Row],[Disciplina]],q2016_3[],4,0),"-")</f>
        <v>-</v>
      </c>
      <c r="K255" s="2" t="str">
        <f>IFERROR(VLOOKUP(Tabela3[[#This Row],[Disciplina]],q2016_2[],2,0),"_")</f>
        <v>_</v>
      </c>
      <c r="L255" s="2" t="str">
        <f>IFERROR(VLOOKUP(Tabela3[[#This Row],[Disciplina]],q2016_2[],3,0),"-")</f>
        <v>-</v>
      </c>
      <c r="M255" s="5" t="str">
        <f>IFERROR(VLOOKUP(Tabela3[[#This Row],[Disciplina]],q2016_2[],4,0),"-")</f>
        <v>-</v>
      </c>
      <c r="N255" s="9">
        <f>IFERROR(VLOOKUP(Tabela3[[#This Row],[Disciplina]],q2016_1[],2,0),"_")</f>
        <v>2</v>
      </c>
      <c r="O255">
        <f>IFERROR(VLOOKUP(Tabela3[[#This Row],[Disciplina]],q2016_1[],3,0),"-")</f>
        <v>0</v>
      </c>
      <c r="P255" s="4" t="str">
        <f>IFERROR(VLOOKUP(Tabela3[[#This Row],[Disciplina]],q2016_1[],4,0),"-")</f>
        <v>Paulo de Avila Junior</v>
      </c>
      <c r="Q255" t="str">
        <f>IFERROR(VLOOKUP(Tabela3[[#This Row],[Disciplina]],q2015_3[],2,0),"_")</f>
        <v>_</v>
      </c>
      <c r="R255" t="str">
        <f>IFERROR(VLOOKUP(Tabela3[[#This Row],[Disciplina]],q2015_3[],3,0),"_")</f>
        <v>_</v>
      </c>
      <c r="S255" s="4" t="str">
        <f>IFERROR(VLOOKUP(Tabela3[[#This Row],[Disciplina]],q2015_3[],4,0),"_")</f>
        <v>_</v>
      </c>
      <c r="T255" s="9" t="str">
        <f>IFERROR(VLOOKUP(Tabela3[[#This Row],[Disciplina]],q2015_2[],2,0),"_")</f>
        <v>_</v>
      </c>
      <c r="U255" t="str">
        <f>IFERROR(VLOOKUP(Tabela3[[#This Row],[Disciplina]],q2015_2[],3,0),"_")</f>
        <v>_</v>
      </c>
      <c r="V255" s="3" t="str">
        <f>IFERROR(VLOOKUP(Tabela3[[#This Row],[Disciplina]],q2015_2[],4,0),"_")</f>
        <v>_</v>
      </c>
      <c r="W255">
        <f>IFERROR(VLOOKUP(Tabela3[[#This Row],[Disciplina]],q2015_1[],2,0),"_")</f>
        <v>2</v>
      </c>
      <c r="X255">
        <f>IFERROR(VLOOKUP(Tabela3[[#This Row],[Disciplina]],q2015_1[],3,0),"_")</f>
        <v>0</v>
      </c>
      <c r="Y255" t="str">
        <f>IFERROR(VLOOKUP(Tabela3[[#This Row],[Disciplina]],q2015_1[],4,0),"_")</f>
        <v>JOÃO RODRIGO SILVA</v>
      </c>
    </row>
    <row r="256" spans="1:25" x14ac:dyDescent="0.25">
      <c r="A256" s="3" t="s">
        <v>299</v>
      </c>
      <c r="B256" t="str">
        <f>IFERROR(VLOOKUP(Tabela3[[#This Row],[Disciplina]],Tabela10[],2,0),"-")</f>
        <v>-</v>
      </c>
      <c r="C256" s="3" t="str">
        <f>IFERROR(VLOOKUP(Tabela3[[#This Row],[Disciplina]],Tabela10[],3,0),"-")</f>
        <v>-</v>
      </c>
      <c r="D256" s="10">
        <f>IFERROR(VLOOKUP(Tabela3[[#This Row],[Disciplina]],Tabela9[],2,0),"-")</f>
        <v>0</v>
      </c>
      <c r="E256" s="3" t="str">
        <f>IFERROR(VLOOKUP(Tabela3[[#This Row],[Disciplina]],Tabela9[],3,0),"-")</f>
        <v>ANDRE ETEROVIC</v>
      </c>
      <c r="F256" s="10" t="str">
        <f>IFERROR(VLOOKUP(Tabela3[[#This Row],[Disciplina]],Tabela8[],2,0),"-")</f>
        <v>-</v>
      </c>
      <c r="G256" s="3" t="str">
        <f>IFERROR(VLOOKUP(Tabela3[[#This Row],[Disciplina]],Tabela8[],3,0),"-")</f>
        <v>-</v>
      </c>
      <c r="H256" s="2" t="str">
        <f>IFERROR(VLOOKUP(Tabela3[[#This Row],[Disciplina]],q2016_3[],2,0),"_")</f>
        <v>_</v>
      </c>
      <c r="I256" s="2" t="str">
        <f>IFERROR(VLOOKUP(Tabela3[[#This Row],[Disciplina]],q2016_3[],3,0),"-")</f>
        <v>-</v>
      </c>
      <c r="J256" s="5" t="str">
        <f>IFERROR(VLOOKUP(Tabela3[[#This Row],[Disciplina]],q2016_3[],4,0),"-")</f>
        <v>-</v>
      </c>
      <c r="K256" s="2" t="str">
        <f>IFERROR(VLOOKUP(Tabela3[[#This Row],[Disciplina]],q2016_2[],2,0),"_")</f>
        <v>_</v>
      </c>
      <c r="L256" s="2" t="str">
        <f>IFERROR(VLOOKUP(Tabela3[[#This Row],[Disciplina]],q2016_2[],3,0),"-")</f>
        <v>-</v>
      </c>
      <c r="M256" s="5" t="str">
        <f>IFERROR(VLOOKUP(Tabela3[[#This Row],[Disciplina]],q2016_2[],4,0),"-")</f>
        <v>-</v>
      </c>
      <c r="N256" s="6">
        <f>IFERROR(VLOOKUP(Tabela3[[#This Row],[Disciplina]],q2016_1[],2,0),"_")</f>
        <v>1</v>
      </c>
      <c r="O256" s="2">
        <f>IFERROR(VLOOKUP(Tabela3[[#This Row],[Disciplina]],q2016_1[],3,0),"-")</f>
        <v>0</v>
      </c>
      <c r="P256" s="5" t="str">
        <f>IFERROR(VLOOKUP(Tabela3[[#This Row],[Disciplina]],q2016_1[],4,0),"-")</f>
        <v>Márcio de Souza Werneck</v>
      </c>
      <c r="Q256" s="2" t="str">
        <f>IFERROR(VLOOKUP(Tabela3[[#This Row],[Disciplina]],q2015_3[],2,0),"_")</f>
        <v>_</v>
      </c>
      <c r="R256" s="2" t="str">
        <f>IFERROR(VLOOKUP(Tabela3[[#This Row],[Disciplina]],q2015_3[],3,0),"_")</f>
        <v>_</v>
      </c>
      <c r="S256" s="5" t="str">
        <f>IFERROR(VLOOKUP(Tabela3[[#This Row],[Disciplina]],q2015_3[],4,0),"_")</f>
        <v>_</v>
      </c>
      <c r="T256" s="6">
        <f>IFERROR(VLOOKUP(Tabela3[[#This Row],[Disciplina]],q2015_2[],2,0),"_")</f>
        <v>0</v>
      </c>
      <c r="U256" s="2">
        <f>IFERROR(VLOOKUP(Tabela3[[#This Row],[Disciplina]],q2015_2[],3,0),"_")</f>
        <v>0</v>
      </c>
      <c r="V256" s="7" t="str">
        <f>IFERROR(VLOOKUP(Tabela3[[#This Row],[Disciplina]],q2015_2[],4,0),"_")</f>
        <v>André Eterovic</v>
      </c>
      <c r="W256" s="2" t="str">
        <f>IFERROR(VLOOKUP(Tabela3[[#This Row],[Disciplina]],q2015_1[],2,0),"_")</f>
        <v>_</v>
      </c>
      <c r="X256" s="2" t="str">
        <f>IFERROR(VLOOKUP(Tabela3[[#This Row],[Disciplina]],q2015_1[],3,0),"_")</f>
        <v>_</v>
      </c>
      <c r="Y256" s="2" t="str">
        <f>IFERROR(VLOOKUP(Tabela3[[#This Row],[Disciplina]],q2015_1[],4,0),"_")</f>
        <v>_</v>
      </c>
    </row>
    <row r="257" spans="1:25" x14ac:dyDescent="0.25">
      <c r="A257" s="3" t="s">
        <v>254</v>
      </c>
      <c r="B257" t="str">
        <f>IFERROR(VLOOKUP(Tabela3[[#This Row],[Disciplina]],Tabela10[],2,0),"-")</f>
        <v>-</v>
      </c>
      <c r="C257" s="3" t="str">
        <f>IFERROR(VLOOKUP(Tabela3[[#This Row],[Disciplina]],Tabela10[],3,0),"-")</f>
        <v>-</v>
      </c>
      <c r="D257" s="10">
        <f>IFERROR(VLOOKUP(Tabela3[[#This Row],[Disciplina]],Tabela9[],2,0),"-")</f>
        <v>0</v>
      </c>
      <c r="E257" s="3" t="str">
        <f>IFERROR(VLOOKUP(Tabela3[[#This Row],[Disciplina]],Tabela9[],3,0),"-")</f>
        <v>JOAO RODRIGO SANTOS DA SILVA</v>
      </c>
      <c r="F257" s="10" t="str">
        <f>IFERROR(VLOOKUP(Tabela3[[#This Row],[Disciplina]],Tabela8[],2,0),"-")</f>
        <v>-</v>
      </c>
      <c r="G257" s="3" t="str">
        <f>IFERROR(VLOOKUP(Tabela3[[#This Row],[Disciplina]],Tabela8[],3,0),"-")</f>
        <v>-</v>
      </c>
      <c r="H257" s="2" t="str">
        <f>IFERROR(VLOOKUP(Tabela3[[#This Row],[Disciplina]],q2016_3[],2,0),"_")</f>
        <v>_</v>
      </c>
      <c r="I257" s="2" t="str">
        <f>IFERROR(VLOOKUP(Tabela3[[#This Row],[Disciplina]],q2016_3[],3,0),"-")</f>
        <v>-</v>
      </c>
      <c r="J257" s="5" t="str">
        <f>IFERROR(VLOOKUP(Tabela3[[#This Row],[Disciplina]],q2016_3[],4,0),"-")</f>
        <v>-</v>
      </c>
      <c r="K257">
        <f>IFERROR(VLOOKUP(Tabela3[[#This Row],[Disciplina]],q2016_2[],2,0),"_")</f>
        <v>2</v>
      </c>
      <c r="L257">
        <f>IFERROR(VLOOKUP(Tabela3[[#This Row],[Disciplina]],q2016_2[],3,0),"-")</f>
        <v>0</v>
      </c>
      <c r="M257" s="4" t="str">
        <f>IFERROR(VLOOKUP(Tabela3[[#This Row],[Disciplina]],q2016_2[],4,0),"-")</f>
        <v>Mirian Pacheco</v>
      </c>
      <c r="N257" s="9" t="str">
        <f>IFERROR(VLOOKUP(Tabela3[[#This Row],[Disciplina]],q2016_1[],2,0),"_")</f>
        <v>_</v>
      </c>
      <c r="O257" t="str">
        <f>IFERROR(VLOOKUP(Tabela3[[#This Row],[Disciplina]],q2016_1[],3,0),"-")</f>
        <v>-</v>
      </c>
      <c r="P257" s="4" t="str">
        <f>IFERROR(VLOOKUP(Tabela3[[#This Row],[Disciplina]],q2016_1[],4,0),"-")</f>
        <v>-</v>
      </c>
      <c r="Q257" t="str">
        <f>IFERROR(VLOOKUP(Tabela3[[#This Row],[Disciplina]],q2015_3[],2,0),"_")</f>
        <v>_</v>
      </c>
      <c r="R257" t="str">
        <f>IFERROR(VLOOKUP(Tabela3[[#This Row],[Disciplina]],q2015_3[],3,0),"_")</f>
        <v>_</v>
      </c>
      <c r="S257" s="4" t="str">
        <f>IFERROR(VLOOKUP(Tabela3[[#This Row],[Disciplina]],q2015_3[],4,0),"_")</f>
        <v>_</v>
      </c>
      <c r="T257" s="9">
        <f>IFERROR(VLOOKUP(Tabela3[[#This Row],[Disciplina]],q2015_2[],2,0),"_")</f>
        <v>0</v>
      </c>
      <c r="U257">
        <f>IFERROR(VLOOKUP(Tabela3[[#This Row],[Disciplina]],q2015_2[],3,0),"_")</f>
        <v>0</v>
      </c>
      <c r="V257" s="3" t="str">
        <f>IFERROR(VLOOKUP(Tabela3[[#This Row],[Disciplina]],q2015_2[],4,0),"_")</f>
        <v>Fernanda Franzolin</v>
      </c>
      <c r="W257" t="str">
        <f>IFERROR(VLOOKUP(Tabela3[[#This Row],[Disciplina]],q2015_1[],2,0),"_")</f>
        <v>_</v>
      </c>
      <c r="X257" t="str">
        <f>IFERROR(VLOOKUP(Tabela3[[#This Row],[Disciplina]],q2015_1[],3,0),"_")</f>
        <v>_</v>
      </c>
      <c r="Y257" t="str">
        <f>IFERROR(VLOOKUP(Tabela3[[#This Row],[Disciplina]],q2015_1[],4,0),"_")</f>
        <v>_</v>
      </c>
    </row>
    <row r="258" spans="1:25" x14ac:dyDescent="0.25">
      <c r="A258" s="3" t="s">
        <v>138</v>
      </c>
      <c r="B258">
        <f>IFERROR(VLOOKUP(Tabela3[[#This Row],[Disciplina]],Tabela10[],2,0),"-")</f>
        <v>0</v>
      </c>
      <c r="C258" s="3" t="str">
        <f>IFERROR(VLOOKUP(Tabela3[[#This Row],[Disciplina]],Tabela10[],3,0),"-")</f>
        <v>Fernanda Franzolin</v>
      </c>
      <c r="D258" s="10" t="str">
        <f>IFERROR(VLOOKUP(Tabela3[[#This Row],[Disciplina]],Tabela9[],2,0),"-")</f>
        <v>-</v>
      </c>
      <c r="E258" s="3" t="str">
        <f>IFERROR(VLOOKUP(Tabela3[[#This Row],[Disciplina]],Tabela9[],3,0),"-")</f>
        <v>-</v>
      </c>
      <c r="F258" s="10" t="str">
        <f>IFERROR(VLOOKUP(Tabela3[[#This Row],[Disciplina]],Tabela8[],2,0),"-")</f>
        <v>-</v>
      </c>
      <c r="G258" s="3" t="str">
        <f>IFERROR(VLOOKUP(Tabela3[[#This Row],[Disciplina]],Tabela8[],3,0),"-")</f>
        <v>-</v>
      </c>
      <c r="H258">
        <f>IFERROR(VLOOKUP(Tabela3[[#This Row],[Disciplina]],q2016_3[],2,0),"_")</f>
        <v>2</v>
      </c>
      <c r="I258">
        <f>IFERROR(VLOOKUP(Tabela3[[#This Row],[Disciplina]],q2016_3[],3,0),"-")</f>
        <v>0</v>
      </c>
      <c r="J258" s="4" t="str">
        <f>IFERROR(VLOOKUP(Tabela3[[#This Row],[Disciplina]],q2016_3[],4,0),"-")</f>
        <v>Patricia da Silva Sessa</v>
      </c>
      <c r="K258" t="str">
        <f>IFERROR(VLOOKUP(Tabela3[[#This Row],[Disciplina]],q2016_2[],2,0),"_")</f>
        <v>_</v>
      </c>
      <c r="L258" t="str">
        <f>IFERROR(VLOOKUP(Tabela3[[#This Row],[Disciplina]],q2016_2[],3,0),"-")</f>
        <v>-</v>
      </c>
      <c r="M258" s="4" t="str">
        <f>IFERROR(VLOOKUP(Tabela3[[#This Row],[Disciplina]],q2016_2[],4,0),"-")</f>
        <v>-</v>
      </c>
      <c r="N258" s="9" t="str">
        <f>IFERROR(VLOOKUP(Tabela3[[#This Row],[Disciplina]],q2016_1[],2,0),"_")</f>
        <v>_</v>
      </c>
      <c r="O258" t="str">
        <f>IFERROR(VLOOKUP(Tabela3[[#This Row],[Disciplina]],q2016_1[],3,0),"-")</f>
        <v>-</v>
      </c>
      <c r="P258" s="4" t="str">
        <f>IFERROR(VLOOKUP(Tabela3[[#This Row],[Disciplina]],q2016_1[],4,0),"-")</f>
        <v>-</v>
      </c>
      <c r="Q258">
        <f>IFERROR(VLOOKUP(Tabela3[[#This Row],[Disciplina]],q2015_3[],2,0),"_")</f>
        <v>2</v>
      </c>
      <c r="R258">
        <f>IFERROR(VLOOKUP(Tabela3[[#This Row],[Disciplina]],q2015_3[],3,0),"_")</f>
        <v>0</v>
      </c>
      <c r="S258" s="4" t="str">
        <f>IFERROR(VLOOKUP(Tabela3[[#This Row],[Disciplina]],q2015_3[],4,0),"_")</f>
        <v>Mirian Pacheco Silva</v>
      </c>
      <c r="T258" s="9" t="str">
        <f>IFERROR(VLOOKUP(Tabela3[[#This Row],[Disciplina]],q2015_2[],2,0),"_")</f>
        <v>_</v>
      </c>
      <c r="U258" t="str">
        <f>IFERROR(VLOOKUP(Tabela3[[#This Row],[Disciplina]],q2015_2[],3,0),"_")</f>
        <v>_</v>
      </c>
      <c r="V258" s="3" t="str">
        <f>IFERROR(VLOOKUP(Tabela3[[#This Row],[Disciplina]],q2015_2[],4,0),"_")</f>
        <v>_</v>
      </c>
      <c r="W258" t="str">
        <f>IFERROR(VLOOKUP(Tabela3[[#This Row],[Disciplina]],q2015_1[],2,0),"_")</f>
        <v>_</v>
      </c>
      <c r="X258" t="str">
        <f>IFERROR(VLOOKUP(Tabela3[[#This Row],[Disciplina]],q2015_1[],3,0),"_")</f>
        <v>_</v>
      </c>
      <c r="Y258" t="str">
        <f>IFERROR(VLOOKUP(Tabela3[[#This Row],[Disciplina]],q2015_1[],4,0),"_")</f>
        <v>_</v>
      </c>
    </row>
    <row r="259" spans="1:25" x14ac:dyDescent="0.25">
      <c r="A259" s="3" t="s">
        <v>342</v>
      </c>
      <c r="B259" t="str">
        <f>IFERROR(VLOOKUP(Tabela3[[#This Row],[Disciplina]],Tabela10[],2,0),"-")</f>
        <v>-</v>
      </c>
      <c r="C259" s="3" t="str">
        <f>IFERROR(VLOOKUP(Tabela3[[#This Row],[Disciplina]],Tabela10[],3,0),"-")</f>
        <v>-</v>
      </c>
      <c r="D259" s="10" t="str">
        <f>IFERROR(VLOOKUP(Tabela3[[#This Row],[Disciplina]],Tabela9[],2,0),"-")</f>
        <v>-</v>
      </c>
      <c r="E259" s="3" t="str">
        <f>IFERROR(VLOOKUP(Tabela3[[#This Row],[Disciplina]],Tabela9[],3,0),"-")</f>
        <v>-</v>
      </c>
      <c r="F259" s="10">
        <f>IFERROR(VLOOKUP(Tabela3[[#This Row],[Disciplina]],Tabela8[],2,0),"-")</f>
        <v>0</v>
      </c>
      <c r="G259" s="3" t="str">
        <f>IFERROR(VLOOKUP(Tabela3[[#This Row],[Disciplina]],Tabela8[],3,0),"-")</f>
        <v>Patricia da Silva Sessa</v>
      </c>
      <c r="H259" s="2" t="str">
        <f>IFERROR(VLOOKUP(Tabela3[[#This Row],[Disciplina]],q2016_3[],2,0),"_")</f>
        <v>_</v>
      </c>
      <c r="I259" s="2" t="str">
        <f>IFERROR(VLOOKUP(Tabela3[[#This Row],[Disciplina]],q2016_3[],3,0),"-")</f>
        <v>-</v>
      </c>
      <c r="J259" s="5" t="str">
        <f>IFERROR(VLOOKUP(Tabela3[[#This Row],[Disciplina]],q2016_3[],4,0),"-")</f>
        <v>-</v>
      </c>
      <c r="K259" s="2" t="str">
        <f>IFERROR(VLOOKUP(Tabela3[[#This Row],[Disciplina]],q2016_2[],2,0),"_")</f>
        <v>_</v>
      </c>
      <c r="L259" s="2" t="str">
        <f>IFERROR(VLOOKUP(Tabela3[[#This Row],[Disciplina]],q2016_2[],3,0),"-")</f>
        <v>-</v>
      </c>
      <c r="M259" s="5" t="str">
        <f>IFERROR(VLOOKUP(Tabela3[[#This Row],[Disciplina]],q2016_2[],4,0),"-")</f>
        <v>-</v>
      </c>
      <c r="N259" s="9">
        <f>IFERROR(VLOOKUP(Tabela3[[#This Row],[Disciplina]],q2016_1[],2,0),"_")</f>
        <v>2</v>
      </c>
      <c r="O259">
        <f>IFERROR(VLOOKUP(Tabela3[[#This Row],[Disciplina]],q2016_1[],3,0),"-")</f>
        <v>0</v>
      </c>
      <c r="P259" s="4" t="str">
        <f>IFERROR(VLOOKUP(Tabela3[[#This Row],[Disciplina]],q2016_1[],4,0),"-")</f>
        <v>Fernanda Franzolin</v>
      </c>
      <c r="Q259" t="str">
        <f>IFERROR(VLOOKUP(Tabela3[[#This Row],[Disciplina]],q2015_3[],2,0),"_")</f>
        <v>_</v>
      </c>
      <c r="R259" t="str">
        <f>IFERROR(VLOOKUP(Tabela3[[#This Row],[Disciplina]],q2015_3[],3,0),"_")</f>
        <v>_</v>
      </c>
      <c r="S259" s="4" t="str">
        <f>IFERROR(VLOOKUP(Tabela3[[#This Row],[Disciplina]],q2015_3[],4,0),"_")</f>
        <v>_</v>
      </c>
      <c r="T259" s="9" t="str">
        <f>IFERROR(VLOOKUP(Tabela3[[#This Row],[Disciplina]],q2015_2[],2,0),"_")</f>
        <v>_</v>
      </c>
      <c r="U259" t="str">
        <f>IFERROR(VLOOKUP(Tabela3[[#This Row],[Disciplina]],q2015_2[],3,0),"_")</f>
        <v>_</v>
      </c>
      <c r="V259" s="3" t="str">
        <f>IFERROR(VLOOKUP(Tabela3[[#This Row],[Disciplina]],q2015_2[],4,0),"_")</f>
        <v>_</v>
      </c>
      <c r="W259">
        <f>IFERROR(VLOOKUP(Tabela3[[#This Row],[Disciplina]],q2015_1[],2,0),"_")</f>
        <v>2</v>
      </c>
      <c r="X259">
        <f>IFERROR(VLOOKUP(Tabela3[[#This Row],[Disciplina]],q2015_1[],3,0),"_")</f>
        <v>0</v>
      </c>
      <c r="Y259" t="str">
        <f>IFERROR(VLOOKUP(Tabela3[[#This Row],[Disciplina]],q2015_1[],4,0),"_")</f>
        <v>FERNANDA FRANZOLIN</v>
      </c>
    </row>
    <row r="260" spans="1:25" x14ac:dyDescent="0.25">
      <c r="A260" s="3" t="s">
        <v>748</v>
      </c>
      <c r="B260">
        <f>IFERROR(VLOOKUP(Tabela3[[#This Row],[Disciplina]],Tabela10[],2,0),"-")</f>
        <v>0</v>
      </c>
      <c r="C260" s="3" t="str">
        <f>IFERROR(VLOOKUP(Tabela3[[#This Row],[Disciplina]],Tabela10[],3,0),"-")</f>
        <v>Patricia Da Silva Sessa</v>
      </c>
      <c r="D260" t="str">
        <f>IFERROR(VLOOKUP(Tabela3[[#This Row],[Disciplina]],Tabela9[],2,0),"-")</f>
        <v>-</v>
      </c>
      <c r="E260" s="7" t="str">
        <f>IFERROR(VLOOKUP(Tabela3[[#This Row],[Disciplina]],Tabela9[],3,0),"-")</f>
        <v>-</v>
      </c>
      <c r="F260" s="2" t="str">
        <f>IFERROR(VLOOKUP(Tabela3[[#This Row],[Disciplina]],Tabela8[],2,0),"-")</f>
        <v>-</v>
      </c>
      <c r="G260" s="7" t="str">
        <f>IFERROR(VLOOKUP(Tabela3[[#This Row],[Disciplina]],Tabela8[],3,0),"-")</f>
        <v>-</v>
      </c>
      <c r="H260" s="2" t="str">
        <f>IFERROR(VLOOKUP(Tabela3[[#This Row],[Disciplina]],q2016_3[],2,0),"_")</f>
        <v>_</v>
      </c>
      <c r="I260" s="2" t="str">
        <f>IFERROR(VLOOKUP(Tabela3[[#This Row],[Disciplina]],q2016_3[],3,0),"-")</f>
        <v>-</v>
      </c>
      <c r="J260" s="5" t="str">
        <f>IFERROR(VLOOKUP(Tabela3[[#This Row],[Disciplina]],q2016_3[],4,0),"-")</f>
        <v>-</v>
      </c>
      <c r="K260" s="2" t="str">
        <f>IFERROR(VLOOKUP(Tabela3[[#This Row],[Disciplina]],q2016_2[],2,0),"_")</f>
        <v>_</v>
      </c>
      <c r="L260" s="2" t="str">
        <f>IFERROR(VLOOKUP(Tabela3[[#This Row],[Disciplina]],q2016_2[],3,0),"-")</f>
        <v>-</v>
      </c>
      <c r="M260" s="5" t="str">
        <f>IFERROR(VLOOKUP(Tabela3[[#This Row],[Disciplina]],q2016_2[],4,0),"-")</f>
        <v>-</v>
      </c>
      <c r="N260" s="6" t="str">
        <f>IFERROR(VLOOKUP(Tabela3[[#This Row],[Disciplina]],q2016_1[],2,0),"_")</f>
        <v>_</v>
      </c>
      <c r="O260" s="2" t="str">
        <f>IFERROR(VLOOKUP(Tabela3[[#This Row],[Disciplina]],q2016_1[],3,0),"-")</f>
        <v>-</v>
      </c>
      <c r="P260" s="5" t="str">
        <f>IFERROR(VLOOKUP(Tabela3[[#This Row],[Disciplina]],q2016_1[],4,0),"-")</f>
        <v>-</v>
      </c>
      <c r="Q260" s="2" t="str">
        <f>IFERROR(VLOOKUP(Tabela3[[#This Row],[Disciplina]],q2015_3[],2,0),"_")</f>
        <v>_</v>
      </c>
      <c r="R260" s="2" t="str">
        <f>IFERROR(VLOOKUP(Tabela3[[#This Row],[Disciplina]],q2015_3[],3,0),"_")</f>
        <v>_</v>
      </c>
      <c r="S260" s="5" t="str">
        <f>IFERROR(VLOOKUP(Tabela3[[#This Row],[Disciplina]],q2015_3[],4,0),"_")</f>
        <v>_</v>
      </c>
      <c r="T260" s="6" t="str">
        <f>IFERROR(VLOOKUP(Tabela3[[#This Row],[Disciplina]],q2015_2[],2,0),"_")</f>
        <v>_</v>
      </c>
      <c r="U260" s="2" t="str">
        <f>IFERROR(VLOOKUP(Tabela3[[#This Row],[Disciplina]],q2015_2[],3,0),"_")</f>
        <v>_</v>
      </c>
      <c r="V260" s="7" t="str">
        <f>IFERROR(VLOOKUP(Tabela3[[#This Row],[Disciplina]],q2015_2[],4,0),"_")</f>
        <v>_</v>
      </c>
      <c r="W260" s="2" t="str">
        <f>IFERROR(VLOOKUP(Tabela3[[#This Row],[Disciplina]],q2015_1[],2,0),"_")</f>
        <v>_</v>
      </c>
      <c r="X260" s="2" t="str">
        <f>IFERROR(VLOOKUP(Tabela3[[#This Row],[Disciplina]],q2015_1[],3,0),"_")</f>
        <v>_</v>
      </c>
      <c r="Y260" s="2" t="str">
        <f>IFERROR(VLOOKUP(Tabela3[[#This Row],[Disciplina]],q2015_1[],4,0),"_")</f>
        <v>_</v>
      </c>
    </row>
    <row r="261" spans="1:25" x14ac:dyDescent="0.25">
      <c r="A261" s="3" t="s">
        <v>256</v>
      </c>
      <c r="B261" t="str">
        <f>IFERROR(VLOOKUP(Tabela3[[#This Row],[Disciplina]],Tabela10[],2,0),"-")</f>
        <v>-</v>
      </c>
      <c r="C261" s="3" t="str">
        <f>IFERROR(VLOOKUP(Tabela3[[#This Row],[Disciplina]],Tabela10[],3,0),"-")</f>
        <v>-</v>
      </c>
      <c r="D261" s="10">
        <f>IFERROR(VLOOKUP(Tabela3[[#This Row],[Disciplina]],Tabela9[],2,0),"-")</f>
        <v>0</v>
      </c>
      <c r="E261" s="3" t="str">
        <f>IFERROR(VLOOKUP(Tabela3[[#This Row],[Disciplina]],Tabela9[],3,0),"-")</f>
        <v>YARA ARAUJO FERREIRA GUIMARAES</v>
      </c>
      <c r="F261" s="10" t="str">
        <f>IFERROR(VLOOKUP(Tabela3[[#This Row],[Disciplina]],Tabela8[],2,0),"-")</f>
        <v>-</v>
      </c>
      <c r="G261" s="3" t="str">
        <f>IFERROR(VLOOKUP(Tabela3[[#This Row],[Disciplina]],Tabela8[],3,0),"-")</f>
        <v>-</v>
      </c>
      <c r="H261" s="2" t="str">
        <f>IFERROR(VLOOKUP(Tabela3[[#This Row],[Disciplina]],q2016_3[],2,0),"_")</f>
        <v>_</v>
      </c>
      <c r="I261" s="2" t="str">
        <f>IFERROR(VLOOKUP(Tabela3[[#This Row],[Disciplina]],q2016_3[],3,0),"-")</f>
        <v>-</v>
      </c>
      <c r="J261" s="5" t="str">
        <f>IFERROR(VLOOKUP(Tabela3[[#This Row],[Disciplina]],q2016_3[],4,0),"-")</f>
        <v>-</v>
      </c>
      <c r="K261" s="2">
        <f>IFERROR(VLOOKUP(Tabela3[[#This Row],[Disciplina]],q2016_2[],2,0),"_")</f>
        <v>2</v>
      </c>
      <c r="L261" s="2">
        <f>IFERROR(VLOOKUP(Tabela3[[#This Row],[Disciplina]],q2016_2[],3,0),"-")</f>
        <v>0</v>
      </c>
      <c r="M261" s="5" t="str">
        <f>IFERROR(VLOOKUP(Tabela3[[#This Row],[Disciplina]],q2016_2[],4,0),"-")</f>
        <v>Maria Beatriz Fagundes</v>
      </c>
      <c r="N261" s="6" t="str">
        <f>IFERROR(VLOOKUP(Tabela3[[#This Row],[Disciplina]],q2016_1[],2,0),"_")</f>
        <v>_</v>
      </c>
      <c r="O261" s="2" t="str">
        <f>IFERROR(VLOOKUP(Tabela3[[#This Row],[Disciplina]],q2016_1[],3,0),"-")</f>
        <v>-</v>
      </c>
      <c r="P261" s="5" t="str">
        <f>IFERROR(VLOOKUP(Tabela3[[#This Row],[Disciplina]],q2016_1[],4,0),"-")</f>
        <v>-</v>
      </c>
      <c r="Q261" s="2" t="str">
        <f>IFERROR(VLOOKUP(Tabela3[[#This Row],[Disciplina]],q2015_3[],2,0),"_")</f>
        <v>_</v>
      </c>
      <c r="R261" s="2" t="str">
        <f>IFERROR(VLOOKUP(Tabela3[[#This Row],[Disciplina]],q2015_3[],3,0),"_")</f>
        <v>_</v>
      </c>
      <c r="S261" s="5" t="str">
        <f>IFERROR(VLOOKUP(Tabela3[[#This Row],[Disciplina]],q2015_3[],4,0),"_")</f>
        <v>_</v>
      </c>
      <c r="T261" s="6">
        <f>IFERROR(VLOOKUP(Tabela3[[#This Row],[Disciplina]],q2015_2[],2,0),"_")</f>
        <v>0</v>
      </c>
      <c r="U261" s="2">
        <f>IFERROR(VLOOKUP(Tabela3[[#This Row],[Disciplina]],q2015_2[],3,0),"_")</f>
        <v>0</v>
      </c>
      <c r="V261" s="7" t="str">
        <f>IFERROR(VLOOKUP(Tabela3[[#This Row],[Disciplina]],q2015_2[],4,0),"_")</f>
        <v>Maria Candida V. M. Capecchi</v>
      </c>
      <c r="W261" s="2" t="str">
        <f>IFERROR(VLOOKUP(Tabela3[[#This Row],[Disciplina]],q2015_1[],2,0),"_")</f>
        <v>_</v>
      </c>
      <c r="X261" s="2" t="str">
        <f>IFERROR(VLOOKUP(Tabela3[[#This Row],[Disciplina]],q2015_1[],3,0),"_")</f>
        <v>_</v>
      </c>
      <c r="Y261" s="2" t="str">
        <f>IFERROR(VLOOKUP(Tabela3[[#This Row],[Disciplina]],q2015_1[],4,0),"_")</f>
        <v>_</v>
      </c>
    </row>
    <row r="262" spans="1:25" x14ac:dyDescent="0.25">
      <c r="A262" s="3" t="s">
        <v>139</v>
      </c>
      <c r="B262">
        <f>IFERROR(VLOOKUP(Tabela3[[#This Row],[Disciplina]],Tabela10[],2,0),"-")</f>
        <v>0</v>
      </c>
      <c r="C262" s="3" t="str">
        <f>IFERROR(VLOOKUP(Tabela3[[#This Row],[Disciplina]],Tabela10[],3,0),"-")</f>
        <v>Paula Fernanda Ferreira De Sousa</v>
      </c>
      <c r="D262" s="10" t="str">
        <f>IFERROR(VLOOKUP(Tabela3[[#This Row],[Disciplina]],Tabela9[],2,0),"-")</f>
        <v>-</v>
      </c>
      <c r="E262" s="3" t="str">
        <f>IFERROR(VLOOKUP(Tabela3[[#This Row],[Disciplina]],Tabela9[],3,0),"-")</f>
        <v>-</v>
      </c>
      <c r="F262" s="10" t="str">
        <f>IFERROR(VLOOKUP(Tabela3[[#This Row],[Disciplina]],Tabela8[],2,0),"-")</f>
        <v>-</v>
      </c>
      <c r="G262" s="3" t="str">
        <f>IFERROR(VLOOKUP(Tabela3[[#This Row],[Disciplina]],Tabela8[],3,0),"-")</f>
        <v>-</v>
      </c>
      <c r="H262">
        <f>IFERROR(VLOOKUP(Tabela3[[#This Row],[Disciplina]],q2016_3[],2,0),"_")</f>
        <v>2</v>
      </c>
      <c r="I262">
        <f>IFERROR(VLOOKUP(Tabela3[[#This Row],[Disciplina]],q2016_3[],3,0),"-")</f>
        <v>0</v>
      </c>
      <c r="J262" s="4" t="str">
        <f>IFERROR(VLOOKUP(Tabela3[[#This Row],[Disciplina]],q2016_3[],4,0),"-")</f>
        <v>Maria Inês Ribas Rodrigues</v>
      </c>
      <c r="K262" t="str">
        <f>IFERROR(VLOOKUP(Tabela3[[#This Row],[Disciplina]],q2016_2[],2,0),"_")</f>
        <v>_</v>
      </c>
      <c r="L262" t="str">
        <f>IFERROR(VLOOKUP(Tabela3[[#This Row],[Disciplina]],q2016_2[],3,0),"-")</f>
        <v>-</v>
      </c>
      <c r="M262" s="4" t="str">
        <f>IFERROR(VLOOKUP(Tabela3[[#This Row],[Disciplina]],q2016_2[],4,0),"-")</f>
        <v>-</v>
      </c>
      <c r="N262" s="9" t="str">
        <f>IFERROR(VLOOKUP(Tabela3[[#This Row],[Disciplina]],q2016_1[],2,0),"_")</f>
        <v>_</v>
      </c>
      <c r="O262" t="str">
        <f>IFERROR(VLOOKUP(Tabela3[[#This Row],[Disciplina]],q2016_1[],3,0),"-")</f>
        <v>-</v>
      </c>
      <c r="P262" s="4" t="str">
        <f>IFERROR(VLOOKUP(Tabela3[[#This Row],[Disciplina]],q2016_1[],4,0),"-")</f>
        <v>-</v>
      </c>
      <c r="Q262">
        <f>IFERROR(VLOOKUP(Tabela3[[#This Row],[Disciplina]],q2015_3[],2,0),"_")</f>
        <v>2</v>
      </c>
      <c r="R262">
        <f>IFERROR(VLOOKUP(Tabela3[[#This Row],[Disciplina]],q2015_3[],3,0),"_")</f>
        <v>0</v>
      </c>
      <c r="S262" s="4" t="str">
        <f>IFERROR(VLOOKUP(Tabela3[[#This Row],[Disciplina]],q2015_3[],4,0),"_")</f>
        <v>Breno Arsioli Moura</v>
      </c>
      <c r="T262" s="9" t="str">
        <f>IFERROR(VLOOKUP(Tabela3[[#This Row],[Disciplina]],q2015_2[],2,0),"_")</f>
        <v>_</v>
      </c>
      <c r="U262" t="str">
        <f>IFERROR(VLOOKUP(Tabela3[[#This Row],[Disciplina]],q2015_2[],3,0),"_")</f>
        <v>_</v>
      </c>
      <c r="V262" s="3" t="str">
        <f>IFERROR(VLOOKUP(Tabela3[[#This Row],[Disciplina]],q2015_2[],4,0),"_")</f>
        <v>_</v>
      </c>
      <c r="W262" t="str">
        <f>IFERROR(VLOOKUP(Tabela3[[#This Row],[Disciplina]],q2015_1[],2,0),"_")</f>
        <v>_</v>
      </c>
      <c r="X262" t="str">
        <f>IFERROR(VLOOKUP(Tabela3[[#This Row],[Disciplina]],q2015_1[],3,0),"_")</f>
        <v>_</v>
      </c>
      <c r="Y262" t="str">
        <f>IFERROR(VLOOKUP(Tabela3[[#This Row],[Disciplina]],q2015_1[],4,0),"_")</f>
        <v>_</v>
      </c>
    </row>
    <row r="263" spans="1:25" x14ac:dyDescent="0.25">
      <c r="A263" s="3" t="s">
        <v>347</v>
      </c>
      <c r="B263" t="str">
        <f>IFERROR(VLOOKUP(Tabela3[[#This Row],[Disciplina]],Tabela10[],2,0),"-")</f>
        <v>-</v>
      </c>
      <c r="C263" s="3" t="str">
        <f>IFERROR(VLOOKUP(Tabela3[[#This Row],[Disciplina]],Tabela10[],3,0),"-")</f>
        <v>-</v>
      </c>
      <c r="D263" s="10" t="str">
        <f>IFERROR(VLOOKUP(Tabela3[[#This Row],[Disciplina]],Tabela9[],2,0),"-")</f>
        <v>-</v>
      </c>
      <c r="E263" s="3" t="str">
        <f>IFERROR(VLOOKUP(Tabela3[[#This Row],[Disciplina]],Tabela9[],3,0),"-")</f>
        <v>-</v>
      </c>
      <c r="F263" s="10">
        <f>IFERROR(VLOOKUP(Tabela3[[#This Row],[Disciplina]],Tabela8[],2,0),"-")</f>
        <v>0</v>
      </c>
      <c r="G263" s="3" t="str">
        <f>IFERROR(VLOOKUP(Tabela3[[#This Row],[Disciplina]],Tabela8[],3,0),"-")</f>
        <v>Maria Candida Varone de Morais Capecchi</v>
      </c>
      <c r="H263" s="2" t="str">
        <f>IFERROR(VLOOKUP(Tabela3[[#This Row],[Disciplina]],q2016_3[],2,0),"_")</f>
        <v>_</v>
      </c>
      <c r="I263" s="2" t="str">
        <f>IFERROR(VLOOKUP(Tabela3[[#This Row],[Disciplina]],q2016_3[],3,0),"-")</f>
        <v>-</v>
      </c>
      <c r="J263" s="5" t="str">
        <f>IFERROR(VLOOKUP(Tabela3[[#This Row],[Disciplina]],q2016_3[],4,0),"-")</f>
        <v>-</v>
      </c>
      <c r="K263" s="2" t="str">
        <f>IFERROR(VLOOKUP(Tabela3[[#This Row],[Disciplina]],q2016_2[],2,0),"_")</f>
        <v>_</v>
      </c>
      <c r="L263" s="2" t="str">
        <f>IFERROR(VLOOKUP(Tabela3[[#This Row],[Disciplina]],q2016_2[],3,0),"-")</f>
        <v>-</v>
      </c>
      <c r="M263" s="5" t="str">
        <f>IFERROR(VLOOKUP(Tabela3[[#This Row],[Disciplina]],q2016_2[],4,0),"-")</f>
        <v>-</v>
      </c>
      <c r="N263" s="9">
        <f>IFERROR(VLOOKUP(Tabela3[[#This Row],[Disciplina]],q2016_1[],2,0),"_")</f>
        <v>2</v>
      </c>
      <c r="O263">
        <f>IFERROR(VLOOKUP(Tabela3[[#This Row],[Disciplina]],q2016_1[],3,0),"-")</f>
        <v>0</v>
      </c>
      <c r="P263" s="4">
        <f>IFERROR(VLOOKUP(Tabela3[[#This Row],[Disciplina]],q2016_1[],4,0),"-")</f>
        <v>0</v>
      </c>
      <c r="Q263" t="str">
        <f>IFERROR(VLOOKUP(Tabela3[[#This Row],[Disciplina]],q2015_3[],2,0),"_")</f>
        <v>_</v>
      </c>
      <c r="R263" t="str">
        <f>IFERROR(VLOOKUP(Tabela3[[#This Row],[Disciplina]],q2015_3[],3,0),"_")</f>
        <v>_</v>
      </c>
      <c r="S263" s="4" t="str">
        <f>IFERROR(VLOOKUP(Tabela3[[#This Row],[Disciplina]],q2015_3[],4,0),"_")</f>
        <v>_</v>
      </c>
      <c r="T263" s="9" t="str">
        <f>IFERROR(VLOOKUP(Tabela3[[#This Row],[Disciplina]],q2015_2[],2,0),"_")</f>
        <v>_</v>
      </c>
      <c r="U263" t="str">
        <f>IFERROR(VLOOKUP(Tabela3[[#This Row],[Disciplina]],q2015_2[],3,0),"_")</f>
        <v>_</v>
      </c>
      <c r="V263" s="3" t="str">
        <f>IFERROR(VLOOKUP(Tabela3[[#This Row],[Disciplina]],q2015_2[],4,0),"_")</f>
        <v>_</v>
      </c>
      <c r="W263">
        <f>IFERROR(VLOOKUP(Tabela3[[#This Row],[Disciplina]],q2015_1[],2,0),"_")</f>
        <v>2</v>
      </c>
      <c r="X263">
        <f>IFERROR(VLOOKUP(Tabela3[[#This Row],[Disciplina]],q2015_1[],3,0),"_")</f>
        <v>0</v>
      </c>
      <c r="Y263" t="str">
        <f>IFERROR(VLOOKUP(Tabela3[[#This Row],[Disciplina]],q2015_1[],4,0),"_")</f>
        <v xml:space="preserve">MARIA INÊS RIBAS </v>
      </c>
    </row>
    <row r="264" spans="1:25" x14ac:dyDescent="0.25">
      <c r="A264" s="3" t="s">
        <v>258</v>
      </c>
      <c r="B264" t="str">
        <f>IFERROR(VLOOKUP(Tabela3[[#This Row],[Disciplina]],Tabela10[],2,0),"-")</f>
        <v>-</v>
      </c>
      <c r="C264" s="3" t="str">
        <f>IFERROR(VLOOKUP(Tabela3[[#This Row],[Disciplina]],Tabela10[],3,0),"-")</f>
        <v>-</v>
      </c>
      <c r="D264" s="10">
        <f>IFERROR(VLOOKUP(Tabela3[[#This Row],[Disciplina]],Tabela9[],2,0),"-")</f>
        <v>0</v>
      </c>
      <c r="E264" s="3" t="str">
        <f>IFERROR(VLOOKUP(Tabela3[[#This Row],[Disciplina]],Tabela9[],3,0),"-")</f>
        <v>MAISA HELENA ALTARUGIO</v>
      </c>
      <c r="F264" s="10" t="str">
        <f>IFERROR(VLOOKUP(Tabela3[[#This Row],[Disciplina]],Tabela8[],2,0),"-")</f>
        <v>-</v>
      </c>
      <c r="G264" s="3" t="str">
        <f>IFERROR(VLOOKUP(Tabela3[[#This Row],[Disciplina]],Tabela8[],3,0),"-")</f>
        <v>-</v>
      </c>
      <c r="H264" s="2" t="str">
        <f>IFERROR(VLOOKUP(Tabela3[[#This Row],[Disciplina]],q2016_3[],2,0),"_")</f>
        <v>_</v>
      </c>
      <c r="I264" s="2" t="str">
        <f>IFERROR(VLOOKUP(Tabela3[[#This Row],[Disciplina]],q2016_3[],3,0),"-")</f>
        <v>-</v>
      </c>
      <c r="J264" s="5" t="str">
        <f>IFERROR(VLOOKUP(Tabela3[[#This Row],[Disciplina]],q2016_3[],4,0),"-")</f>
        <v>-</v>
      </c>
      <c r="K264" s="2">
        <f>IFERROR(VLOOKUP(Tabela3[[#This Row],[Disciplina]],q2016_2[],2,0),"_")</f>
        <v>2</v>
      </c>
      <c r="L264" s="2">
        <f>IFERROR(VLOOKUP(Tabela3[[#This Row],[Disciplina]],q2016_2[],3,0),"-")</f>
        <v>0</v>
      </c>
      <c r="M264" s="5" t="str">
        <f>IFERROR(VLOOKUP(Tabela3[[#This Row],[Disciplina]],q2016_2[],4,0),"-")</f>
        <v>Solange Wagner Locatelli</v>
      </c>
      <c r="N264" s="6" t="str">
        <f>IFERROR(VLOOKUP(Tabela3[[#This Row],[Disciplina]],q2016_1[],2,0),"_")</f>
        <v>_</v>
      </c>
      <c r="O264" s="2" t="str">
        <f>IFERROR(VLOOKUP(Tabela3[[#This Row],[Disciplina]],q2016_1[],3,0),"-")</f>
        <v>-</v>
      </c>
      <c r="P264" s="5" t="str">
        <f>IFERROR(VLOOKUP(Tabela3[[#This Row],[Disciplina]],q2016_1[],4,0),"-")</f>
        <v>-</v>
      </c>
      <c r="Q264" s="2" t="str">
        <f>IFERROR(VLOOKUP(Tabela3[[#This Row],[Disciplina]],q2015_3[],2,0),"_")</f>
        <v>_</v>
      </c>
      <c r="R264" s="2" t="str">
        <f>IFERROR(VLOOKUP(Tabela3[[#This Row],[Disciplina]],q2015_3[],3,0),"_")</f>
        <v>_</v>
      </c>
      <c r="S264" s="5" t="str">
        <f>IFERROR(VLOOKUP(Tabela3[[#This Row],[Disciplina]],q2015_3[],4,0),"_")</f>
        <v>_</v>
      </c>
      <c r="T264" s="6">
        <f>IFERROR(VLOOKUP(Tabela3[[#This Row],[Disciplina]],q2015_2[],2,0),"_")</f>
        <v>0</v>
      </c>
      <c r="U264" s="2">
        <f>IFERROR(VLOOKUP(Tabela3[[#This Row],[Disciplina]],q2015_2[],3,0),"_")</f>
        <v>0</v>
      </c>
      <c r="V264" s="7" t="str">
        <f>IFERROR(VLOOKUP(Tabela3[[#This Row],[Disciplina]],q2015_2[],4,0),"_")</f>
        <v>Maisa Helena Altarugio</v>
      </c>
      <c r="W264" s="2" t="str">
        <f>IFERROR(VLOOKUP(Tabela3[[#This Row],[Disciplina]],q2015_1[],2,0),"_")</f>
        <v>_</v>
      </c>
      <c r="X264" s="2" t="str">
        <f>IFERROR(VLOOKUP(Tabela3[[#This Row],[Disciplina]],q2015_1[],3,0),"_")</f>
        <v>_</v>
      </c>
      <c r="Y264" s="2" t="str">
        <f>IFERROR(VLOOKUP(Tabela3[[#This Row],[Disciplina]],q2015_1[],4,0),"_")</f>
        <v>_</v>
      </c>
    </row>
    <row r="265" spans="1:25" ht="30" x14ac:dyDescent="0.25">
      <c r="A265" s="3" t="s">
        <v>141</v>
      </c>
      <c r="B265">
        <f>IFERROR(VLOOKUP(Tabela3[[#This Row],[Disciplina]],Tabela10[],2,0),"-")</f>
        <v>0</v>
      </c>
      <c r="C265" s="3" t="str">
        <f>IFERROR(VLOOKUP(Tabela3[[#This Row],[Disciplina]],Tabela10[],3,0),"-")</f>
        <v>Solange Wagner Locatelli</v>
      </c>
      <c r="D265" s="10" t="str">
        <f>IFERROR(VLOOKUP(Tabela3[[#This Row],[Disciplina]],Tabela9[],2,0),"-")</f>
        <v>-</v>
      </c>
      <c r="E265" s="3" t="str">
        <f>IFERROR(VLOOKUP(Tabela3[[#This Row],[Disciplina]],Tabela9[],3,0),"-")</f>
        <v>-</v>
      </c>
      <c r="F265" s="10" t="str">
        <f>IFERROR(VLOOKUP(Tabela3[[#This Row],[Disciplina]],Tabela8[],2,0),"-")</f>
        <v>-</v>
      </c>
      <c r="G265" s="3" t="str">
        <f>IFERROR(VLOOKUP(Tabela3[[#This Row],[Disciplina]],Tabela8[],3,0),"-")</f>
        <v>-</v>
      </c>
      <c r="H265">
        <f>IFERROR(VLOOKUP(Tabela3[[#This Row],[Disciplina]],q2016_3[],2,0),"_")</f>
        <v>2</v>
      </c>
      <c r="I265">
        <f>IFERROR(VLOOKUP(Tabela3[[#This Row],[Disciplina]],q2016_3[],3,0),"-")</f>
        <v>0</v>
      </c>
      <c r="J265" s="4" t="str">
        <f>IFERROR(VLOOKUP(Tabela3[[#This Row],[Disciplina]],q2016_3[],4,0),"-")</f>
        <v>Sergio Henrique Bezerra de Sousa Leal</v>
      </c>
      <c r="K265" t="str">
        <f>IFERROR(VLOOKUP(Tabela3[[#This Row],[Disciplina]],q2016_2[],2,0),"_")</f>
        <v>_</v>
      </c>
      <c r="L265" t="str">
        <f>IFERROR(VLOOKUP(Tabela3[[#This Row],[Disciplina]],q2016_2[],3,0),"-")</f>
        <v>-</v>
      </c>
      <c r="M265" s="4" t="str">
        <f>IFERROR(VLOOKUP(Tabela3[[#This Row],[Disciplina]],q2016_2[],4,0),"-")</f>
        <v>-</v>
      </c>
      <c r="N265" s="9" t="str">
        <f>IFERROR(VLOOKUP(Tabela3[[#This Row],[Disciplina]],q2016_1[],2,0),"_")</f>
        <v>_</v>
      </c>
      <c r="O265" t="str">
        <f>IFERROR(VLOOKUP(Tabela3[[#This Row],[Disciplina]],q2016_1[],3,0),"-")</f>
        <v>-</v>
      </c>
      <c r="P265" s="4" t="str">
        <f>IFERROR(VLOOKUP(Tabela3[[#This Row],[Disciplina]],q2016_1[],4,0),"-")</f>
        <v>-</v>
      </c>
      <c r="Q265">
        <f>IFERROR(VLOOKUP(Tabela3[[#This Row],[Disciplina]],q2015_3[],2,0),"_")</f>
        <v>2</v>
      </c>
      <c r="R265">
        <f>IFERROR(VLOOKUP(Tabela3[[#This Row],[Disciplina]],q2015_3[],3,0),"_")</f>
        <v>0</v>
      </c>
      <c r="S265" s="4" t="str">
        <f>IFERROR(VLOOKUP(Tabela3[[#This Row],[Disciplina]],q2015_3[],4,0),"_")</f>
        <v>Fernando Luiz Cássio Silva</v>
      </c>
      <c r="T265" s="9" t="str">
        <f>IFERROR(VLOOKUP(Tabela3[[#This Row],[Disciplina]],q2015_2[],2,0),"_")</f>
        <v>_</v>
      </c>
      <c r="U265" t="str">
        <f>IFERROR(VLOOKUP(Tabela3[[#This Row],[Disciplina]],q2015_2[],3,0),"_")</f>
        <v>_</v>
      </c>
      <c r="V265" s="3" t="str">
        <f>IFERROR(VLOOKUP(Tabela3[[#This Row],[Disciplina]],q2015_2[],4,0),"_")</f>
        <v>_</v>
      </c>
      <c r="W265" t="str">
        <f>IFERROR(VLOOKUP(Tabela3[[#This Row],[Disciplina]],q2015_1[],2,0),"_")</f>
        <v>_</v>
      </c>
      <c r="X265" t="str">
        <f>IFERROR(VLOOKUP(Tabela3[[#This Row],[Disciplina]],q2015_1[],3,0),"_")</f>
        <v>_</v>
      </c>
      <c r="Y265" t="str">
        <f>IFERROR(VLOOKUP(Tabela3[[#This Row],[Disciplina]],q2015_1[],4,0),"_")</f>
        <v>_</v>
      </c>
    </row>
    <row r="266" spans="1:25" x14ac:dyDescent="0.25">
      <c r="A266" s="3" t="s">
        <v>350</v>
      </c>
      <c r="B266" t="str">
        <f>IFERROR(VLOOKUP(Tabela3[[#This Row],[Disciplina]],Tabela10[],2,0),"-")</f>
        <v>-</v>
      </c>
      <c r="C266" s="3" t="str">
        <f>IFERROR(VLOOKUP(Tabela3[[#This Row],[Disciplina]],Tabela10[],3,0),"-")</f>
        <v>-</v>
      </c>
      <c r="D266" s="10" t="str">
        <f>IFERROR(VLOOKUP(Tabela3[[#This Row],[Disciplina]],Tabela9[],2,0),"-")</f>
        <v>-</v>
      </c>
      <c r="E266" s="3" t="str">
        <f>IFERROR(VLOOKUP(Tabela3[[#This Row],[Disciplina]],Tabela9[],3,0),"-")</f>
        <v>-</v>
      </c>
      <c r="F266" s="10">
        <f>IFERROR(VLOOKUP(Tabela3[[#This Row],[Disciplina]],Tabela8[],2,0),"-")</f>
        <v>0</v>
      </c>
      <c r="G266" s="3" t="str">
        <f>IFERROR(VLOOKUP(Tabela3[[#This Row],[Disciplina]],Tabela8[],3,0),"-")</f>
        <v>Fernando Luiz Cássio Silva</v>
      </c>
      <c r="H266" s="2" t="str">
        <f>IFERROR(VLOOKUP(Tabela3[[#This Row],[Disciplina]],q2016_3[],2,0),"_")</f>
        <v>_</v>
      </c>
      <c r="I266" s="2" t="str">
        <f>IFERROR(VLOOKUP(Tabela3[[#This Row],[Disciplina]],q2016_3[],3,0),"-")</f>
        <v>-</v>
      </c>
      <c r="J266" s="5" t="str">
        <f>IFERROR(VLOOKUP(Tabela3[[#This Row],[Disciplina]],q2016_3[],4,0),"-")</f>
        <v>-</v>
      </c>
      <c r="K266" s="2" t="str">
        <f>IFERROR(VLOOKUP(Tabela3[[#This Row],[Disciplina]],q2016_2[],2,0),"_")</f>
        <v>_</v>
      </c>
      <c r="L266" s="2" t="str">
        <f>IFERROR(VLOOKUP(Tabela3[[#This Row],[Disciplina]],q2016_2[],3,0),"-")</f>
        <v>-</v>
      </c>
      <c r="M266" s="5" t="str">
        <f>IFERROR(VLOOKUP(Tabela3[[#This Row],[Disciplina]],q2016_2[],4,0),"-")</f>
        <v>-</v>
      </c>
      <c r="N266" s="9">
        <f>IFERROR(VLOOKUP(Tabela3[[#This Row],[Disciplina]],q2016_1[],2,0),"_")</f>
        <v>2</v>
      </c>
      <c r="O266">
        <f>IFERROR(VLOOKUP(Tabela3[[#This Row],[Disciplina]],q2016_1[],3,0),"-")</f>
        <v>0</v>
      </c>
      <c r="P266" s="4" t="str">
        <f>IFERROR(VLOOKUP(Tabela3[[#This Row],[Disciplina]],q2016_1[],4,0),"-")</f>
        <v>Fernando Luiz Cássio da Silva</v>
      </c>
      <c r="Q266" t="str">
        <f>IFERROR(VLOOKUP(Tabela3[[#This Row],[Disciplina]],q2015_3[],2,0),"_")</f>
        <v>_</v>
      </c>
      <c r="R266" t="str">
        <f>IFERROR(VLOOKUP(Tabela3[[#This Row],[Disciplina]],q2015_3[],3,0),"_")</f>
        <v>_</v>
      </c>
      <c r="S266" s="4" t="str">
        <f>IFERROR(VLOOKUP(Tabela3[[#This Row],[Disciplina]],q2015_3[],4,0),"_")</f>
        <v>_</v>
      </c>
      <c r="T266" s="9" t="str">
        <f>IFERROR(VLOOKUP(Tabela3[[#This Row],[Disciplina]],q2015_2[],2,0),"_")</f>
        <v>_</v>
      </c>
      <c r="U266" t="str">
        <f>IFERROR(VLOOKUP(Tabela3[[#This Row],[Disciplina]],q2015_2[],3,0),"_")</f>
        <v>_</v>
      </c>
      <c r="V266" s="3" t="str">
        <f>IFERROR(VLOOKUP(Tabela3[[#This Row],[Disciplina]],q2015_2[],4,0),"_")</f>
        <v>_</v>
      </c>
      <c r="W266">
        <f>IFERROR(VLOOKUP(Tabela3[[#This Row],[Disciplina]],q2015_1[],2,0),"_")</f>
        <v>2</v>
      </c>
      <c r="X266">
        <f>IFERROR(VLOOKUP(Tabela3[[#This Row],[Disciplina]],q2015_1[],3,0),"_")</f>
        <v>0</v>
      </c>
      <c r="Y266" t="str">
        <f>IFERROR(VLOOKUP(Tabela3[[#This Row],[Disciplina]],q2015_1[],4,0),"_")</f>
        <v>SERGIO HENRIQUE BEZERRA DE SOUSA LEAL</v>
      </c>
    </row>
    <row r="267" spans="1:25" x14ac:dyDescent="0.25">
      <c r="A267" s="3" t="s">
        <v>333</v>
      </c>
      <c r="B267" t="str">
        <f>IFERROR(VLOOKUP(Tabela3[[#This Row],[Disciplina]],Tabela10[],2,0),"-")</f>
        <v>-</v>
      </c>
      <c r="C267" s="3" t="str">
        <f>IFERROR(VLOOKUP(Tabela3[[#This Row],[Disciplina]],Tabela10[],3,0),"-")</f>
        <v>-</v>
      </c>
      <c r="D267" s="10" t="str">
        <f>IFERROR(VLOOKUP(Tabela3[[#This Row],[Disciplina]],Tabela9[],2,0),"-")</f>
        <v>-</v>
      </c>
      <c r="E267" s="3" t="str">
        <f>IFERROR(VLOOKUP(Tabela3[[#This Row],[Disciplina]],Tabela9[],3,0),"-")</f>
        <v>-</v>
      </c>
      <c r="F267" s="10" t="str">
        <f>IFERROR(VLOOKUP(Tabela3[[#This Row],[Disciplina]],Tabela8[],2,0),"-")</f>
        <v>-</v>
      </c>
      <c r="G267" s="3" t="str">
        <f>IFERROR(VLOOKUP(Tabela3[[#This Row],[Disciplina]],Tabela8[],3,0),"-")</f>
        <v>-</v>
      </c>
      <c r="H267" s="2" t="str">
        <f>IFERROR(VLOOKUP(Tabela3[[#This Row],[Disciplina]],q2016_3[],2,0),"_")</f>
        <v>_</v>
      </c>
      <c r="I267" s="2" t="str">
        <f>IFERROR(VLOOKUP(Tabela3[[#This Row],[Disciplina]],q2016_3[],3,0),"-")</f>
        <v>-</v>
      </c>
      <c r="J267" s="5" t="str">
        <f>IFERROR(VLOOKUP(Tabela3[[#This Row],[Disciplina]],q2016_3[],4,0),"-")</f>
        <v>-</v>
      </c>
      <c r="K267" s="2" t="str">
        <f>IFERROR(VLOOKUP(Tabela3[[#This Row],[Disciplina]],q2016_2[],2,0),"_")</f>
        <v>_</v>
      </c>
      <c r="L267" s="2" t="str">
        <f>IFERROR(VLOOKUP(Tabela3[[#This Row],[Disciplina]],q2016_2[],3,0),"-")</f>
        <v>-</v>
      </c>
      <c r="M267" s="5" t="str">
        <f>IFERROR(VLOOKUP(Tabela3[[#This Row],[Disciplina]],q2016_2[],4,0),"-")</f>
        <v>-</v>
      </c>
      <c r="N267" s="6">
        <f>IFERROR(VLOOKUP(Tabela3[[#This Row],[Disciplina]],q2016_1[],2,0),"_")</f>
        <v>2</v>
      </c>
      <c r="O267" s="2">
        <f>IFERROR(VLOOKUP(Tabela3[[#This Row],[Disciplina]],q2016_1[],3,0),"-")</f>
        <v>0</v>
      </c>
      <c r="P267" s="5">
        <f>IFERROR(VLOOKUP(Tabela3[[#This Row],[Disciplina]],q2016_1[],4,0),"-")</f>
        <v>0</v>
      </c>
      <c r="Q267" s="2" t="str">
        <f>IFERROR(VLOOKUP(Tabela3[[#This Row],[Disciplina]],q2015_3[],2,0),"_")</f>
        <v>_</v>
      </c>
      <c r="R267" s="2" t="str">
        <f>IFERROR(VLOOKUP(Tabela3[[#This Row],[Disciplina]],q2015_3[],3,0),"_")</f>
        <v>_</v>
      </c>
      <c r="S267" s="5" t="str">
        <f>IFERROR(VLOOKUP(Tabela3[[#This Row],[Disciplina]],q2015_3[],4,0),"_")</f>
        <v>_</v>
      </c>
      <c r="T267" s="6">
        <f>IFERROR(VLOOKUP(Tabela3[[#This Row],[Disciplina]],q2015_2[],2,0),"_")</f>
        <v>0</v>
      </c>
      <c r="U267" s="2">
        <f>IFERROR(VLOOKUP(Tabela3[[#This Row],[Disciplina]],q2015_2[],3,0),"_")</f>
        <v>0</v>
      </c>
      <c r="V267" s="7" t="str">
        <f>IFERROR(VLOOKUP(Tabela3[[#This Row],[Disciplina]],q2015_2[],4,0),"_")</f>
        <v>Alvaro Takeo Omori</v>
      </c>
      <c r="W267" s="2" t="str">
        <f>IFERROR(VLOOKUP(Tabela3[[#This Row],[Disciplina]],q2015_1[],2,0),"_")</f>
        <v>_</v>
      </c>
      <c r="X267" s="2" t="str">
        <f>IFERROR(VLOOKUP(Tabela3[[#This Row],[Disciplina]],q2015_1[],3,0),"_")</f>
        <v>_</v>
      </c>
      <c r="Y267" s="2" t="str">
        <f>IFERROR(VLOOKUP(Tabela3[[#This Row],[Disciplina]],q2015_1[],4,0),"_")</f>
        <v>_</v>
      </c>
    </row>
    <row r="268" spans="1:25" x14ac:dyDescent="0.25">
      <c r="A268" s="3" t="s">
        <v>682</v>
      </c>
      <c r="B268" t="str">
        <f>IFERROR(VLOOKUP(Tabela3[[#This Row],[Disciplina]],Tabela10[],2,0),"-")</f>
        <v>-</v>
      </c>
      <c r="C268" s="3" t="str">
        <f>IFERROR(VLOOKUP(Tabela3[[#This Row],[Disciplina]],Tabela10[],3,0),"-")</f>
        <v>-</v>
      </c>
      <c r="D268">
        <f>IFERROR(VLOOKUP(Tabela3[[#This Row],[Disciplina]],Tabela9[],2,0),"-")</f>
        <v>0</v>
      </c>
      <c r="E268" s="7" t="str">
        <f>IFERROR(VLOOKUP(Tabela3[[#This Row],[Disciplina]],Tabela9[],3,0),"-")</f>
        <v>ALEXIA CRUZ BRETAS</v>
      </c>
      <c r="F268" s="2" t="str">
        <f>IFERROR(VLOOKUP(Tabela3[[#This Row],[Disciplina]],Tabela8[],2,0),"-")</f>
        <v>-</v>
      </c>
      <c r="G268" s="7" t="str">
        <f>IFERROR(VLOOKUP(Tabela3[[#This Row],[Disciplina]],Tabela8[],3,0),"-")</f>
        <v>-</v>
      </c>
      <c r="H268" s="2" t="str">
        <f>IFERROR(VLOOKUP(Tabela3[[#This Row],[Disciplina]],q2016_3[],2,0),"_")</f>
        <v>_</v>
      </c>
      <c r="I268" s="2" t="str">
        <f>IFERROR(VLOOKUP(Tabela3[[#This Row],[Disciplina]],q2016_3[],3,0),"-")</f>
        <v>-</v>
      </c>
      <c r="J268" s="5" t="str">
        <f>IFERROR(VLOOKUP(Tabela3[[#This Row],[Disciplina]],q2016_3[],4,0),"-")</f>
        <v>-</v>
      </c>
      <c r="K268" s="2" t="str">
        <f>IFERROR(VLOOKUP(Tabela3[[#This Row],[Disciplina]],q2016_2[],2,0),"_")</f>
        <v>_</v>
      </c>
      <c r="L268" s="2" t="str">
        <f>IFERROR(VLOOKUP(Tabela3[[#This Row],[Disciplina]],q2016_2[],3,0),"-")</f>
        <v>-</v>
      </c>
      <c r="M268" s="5" t="str">
        <f>IFERROR(VLOOKUP(Tabela3[[#This Row],[Disciplina]],q2016_2[],4,0),"-")</f>
        <v>-</v>
      </c>
      <c r="N268" s="6" t="str">
        <f>IFERROR(VLOOKUP(Tabela3[[#This Row],[Disciplina]],q2016_1[],2,0),"_")</f>
        <v>_</v>
      </c>
      <c r="O268" s="2" t="str">
        <f>IFERROR(VLOOKUP(Tabela3[[#This Row],[Disciplina]],q2016_1[],3,0),"-")</f>
        <v>-</v>
      </c>
      <c r="P268" s="5" t="str">
        <f>IFERROR(VLOOKUP(Tabela3[[#This Row],[Disciplina]],q2016_1[],4,0),"-")</f>
        <v>-</v>
      </c>
      <c r="Q268" s="2" t="str">
        <f>IFERROR(VLOOKUP(Tabela3[[#This Row],[Disciplina]],q2015_3[],2,0),"_")</f>
        <v>_</v>
      </c>
      <c r="R268" s="2" t="str">
        <f>IFERROR(VLOOKUP(Tabela3[[#This Row],[Disciplina]],q2015_3[],3,0),"_")</f>
        <v>_</v>
      </c>
      <c r="S268" s="5" t="str">
        <f>IFERROR(VLOOKUP(Tabela3[[#This Row],[Disciplina]],q2015_3[],4,0),"_")</f>
        <v>_</v>
      </c>
      <c r="T268" s="6" t="str">
        <f>IFERROR(VLOOKUP(Tabela3[[#This Row],[Disciplina]],q2015_2[],2,0),"_")</f>
        <v>_</v>
      </c>
      <c r="U268" s="2" t="str">
        <f>IFERROR(VLOOKUP(Tabela3[[#This Row],[Disciplina]],q2015_2[],3,0),"_")</f>
        <v>_</v>
      </c>
      <c r="V268" s="7" t="str">
        <f>IFERROR(VLOOKUP(Tabela3[[#This Row],[Disciplina]],q2015_2[],4,0),"_")</f>
        <v>_</v>
      </c>
      <c r="W268" s="2" t="str">
        <f>IFERROR(VLOOKUP(Tabela3[[#This Row],[Disciplina]],q2015_1[],2,0),"_")</f>
        <v>_</v>
      </c>
      <c r="X268" s="2" t="str">
        <f>IFERROR(VLOOKUP(Tabela3[[#This Row],[Disciplina]],q2015_1[],3,0),"_")</f>
        <v>_</v>
      </c>
      <c r="Y268" s="2" t="str">
        <f>IFERROR(VLOOKUP(Tabela3[[#This Row],[Disciplina]],q2015_1[],4,0),"_")</f>
        <v>_</v>
      </c>
    </row>
    <row r="269" spans="1:25" x14ac:dyDescent="0.25">
      <c r="A269" s="3" t="s">
        <v>611</v>
      </c>
      <c r="B269" t="str">
        <f>IFERROR(VLOOKUP(Tabela3[[#This Row],[Disciplina]],Tabela10[],2,0),"-")</f>
        <v>-</v>
      </c>
      <c r="C269" s="3" t="str">
        <f>IFERROR(VLOOKUP(Tabela3[[#This Row],[Disciplina]],Tabela10[],3,0),"-")</f>
        <v>-</v>
      </c>
      <c r="D269" t="str">
        <f>IFERROR(VLOOKUP(Tabela3[[#This Row],[Disciplina]],Tabela9[],2,0),"-")</f>
        <v>-</v>
      </c>
      <c r="E269" s="7" t="str">
        <f>IFERROR(VLOOKUP(Tabela3[[#This Row],[Disciplina]],Tabela9[],3,0),"-")</f>
        <v>-</v>
      </c>
      <c r="F269" s="2">
        <f>IFERROR(VLOOKUP(Tabela3[[#This Row],[Disciplina]],Tabela8[],2,0),"-")</f>
        <v>0</v>
      </c>
      <c r="G269" s="7" t="str">
        <f>IFERROR(VLOOKUP(Tabela3[[#This Row],[Disciplina]],Tabela8[],3,0),"-")</f>
        <v>Alvaro Takeo Omori</v>
      </c>
      <c r="H269" s="2" t="str">
        <f>IFERROR(VLOOKUP(Tabela3[[#This Row],[Disciplina]],q2016_3[],2,0),"_")</f>
        <v>_</v>
      </c>
      <c r="I269" s="2" t="str">
        <f>IFERROR(VLOOKUP(Tabela3[[#This Row],[Disciplina]],q2016_3[],3,0),"-")</f>
        <v>-</v>
      </c>
      <c r="J269" s="5" t="str">
        <f>IFERROR(VLOOKUP(Tabela3[[#This Row],[Disciplina]],q2016_3[],4,0),"-")</f>
        <v>-</v>
      </c>
      <c r="K269" s="2" t="str">
        <f>IFERROR(VLOOKUP(Tabela3[[#This Row],[Disciplina]],q2016_2[],2,0),"_")</f>
        <v>_</v>
      </c>
      <c r="L269" s="2" t="str">
        <f>IFERROR(VLOOKUP(Tabela3[[#This Row],[Disciplina]],q2016_2[],3,0),"-")</f>
        <v>-</v>
      </c>
      <c r="M269" s="5" t="str">
        <f>IFERROR(VLOOKUP(Tabela3[[#This Row],[Disciplina]],q2016_2[],4,0),"-")</f>
        <v>-</v>
      </c>
      <c r="N269" s="6" t="str">
        <f>IFERROR(VLOOKUP(Tabela3[[#This Row],[Disciplina]],q2016_1[],2,0),"_")</f>
        <v>_</v>
      </c>
      <c r="O269" s="2" t="str">
        <f>IFERROR(VLOOKUP(Tabela3[[#This Row],[Disciplina]],q2016_1[],3,0),"-")</f>
        <v>-</v>
      </c>
      <c r="P269" s="5" t="str">
        <f>IFERROR(VLOOKUP(Tabela3[[#This Row],[Disciplina]],q2016_1[],4,0),"-")</f>
        <v>-</v>
      </c>
      <c r="Q269" s="2" t="str">
        <f>IFERROR(VLOOKUP(Tabela3[[#This Row],[Disciplina]],q2015_3[],2,0),"_")</f>
        <v>_</v>
      </c>
      <c r="R269" s="2" t="str">
        <f>IFERROR(VLOOKUP(Tabela3[[#This Row],[Disciplina]],q2015_3[],3,0),"_")</f>
        <v>_</v>
      </c>
      <c r="S269" s="5" t="str">
        <f>IFERROR(VLOOKUP(Tabela3[[#This Row],[Disciplina]],q2015_3[],4,0),"_")</f>
        <v>_</v>
      </c>
      <c r="T269" s="6" t="str">
        <f>IFERROR(VLOOKUP(Tabela3[[#This Row],[Disciplina]],q2015_2[],2,0),"_")</f>
        <v>_</v>
      </c>
      <c r="U269" s="2" t="str">
        <f>IFERROR(VLOOKUP(Tabela3[[#This Row],[Disciplina]],q2015_2[],3,0),"_")</f>
        <v>_</v>
      </c>
      <c r="V269" s="7" t="str">
        <f>IFERROR(VLOOKUP(Tabela3[[#This Row],[Disciplina]],q2015_2[],4,0),"_")</f>
        <v>_</v>
      </c>
      <c r="W269" s="2" t="str">
        <f>IFERROR(VLOOKUP(Tabela3[[#This Row],[Disciplina]],q2015_1[],2,0),"_")</f>
        <v>_</v>
      </c>
      <c r="X269" s="2" t="str">
        <f>IFERROR(VLOOKUP(Tabela3[[#This Row],[Disciplina]],q2015_1[],3,0),"_")</f>
        <v>_</v>
      </c>
      <c r="Y269" s="2" t="str">
        <f>IFERROR(VLOOKUP(Tabela3[[#This Row],[Disciplina]],q2015_1[],4,0),"_")</f>
        <v>_</v>
      </c>
    </row>
    <row r="270" spans="1:25" x14ac:dyDescent="0.25">
      <c r="A270" s="3" t="s">
        <v>259</v>
      </c>
      <c r="B270" t="str">
        <f>IFERROR(VLOOKUP(Tabela3[[#This Row],[Disciplina]],Tabela10[],2,0),"-")</f>
        <v>-</v>
      </c>
      <c r="C270" s="3" t="str">
        <f>IFERROR(VLOOKUP(Tabela3[[#This Row],[Disciplina]],Tabela10[],3,0),"-")</f>
        <v>-</v>
      </c>
      <c r="D270" s="10" t="str">
        <f>IFERROR(VLOOKUP(Tabela3[[#This Row],[Disciplina]],Tabela9[],2,0),"-")</f>
        <v>-</v>
      </c>
      <c r="E270" s="3" t="str">
        <f>IFERROR(VLOOKUP(Tabela3[[#This Row],[Disciplina]],Tabela9[],3,0),"-")</f>
        <v>-</v>
      </c>
      <c r="F270" s="10" t="str">
        <f>IFERROR(VLOOKUP(Tabela3[[#This Row],[Disciplina]],Tabela8[],2,0),"-")</f>
        <v>-</v>
      </c>
      <c r="G270" s="3" t="str">
        <f>IFERROR(VLOOKUP(Tabela3[[#This Row],[Disciplina]],Tabela8[],3,0),"-")</f>
        <v>-</v>
      </c>
      <c r="H270" s="2" t="str">
        <f>IFERROR(VLOOKUP(Tabela3[[#This Row],[Disciplina]],q2016_3[],2,0),"_")</f>
        <v>_</v>
      </c>
      <c r="I270" s="2" t="str">
        <f>IFERROR(VLOOKUP(Tabela3[[#This Row],[Disciplina]],q2016_3[],3,0),"-")</f>
        <v>-</v>
      </c>
      <c r="J270" s="5" t="str">
        <f>IFERROR(VLOOKUP(Tabela3[[#This Row],[Disciplina]],q2016_3[],4,0),"-")</f>
        <v>-</v>
      </c>
      <c r="K270">
        <f>IFERROR(VLOOKUP(Tabela3[[#This Row],[Disciplina]],q2016_2[],2,0),"_")</f>
        <v>2</v>
      </c>
      <c r="L270">
        <f>IFERROR(VLOOKUP(Tabela3[[#This Row],[Disciplina]],q2016_2[],3,0),"-")</f>
        <v>0</v>
      </c>
      <c r="M270" s="4" t="str">
        <f>IFERROR(VLOOKUP(Tabela3[[#This Row],[Disciplina]],q2016_2[],4,0),"-")</f>
        <v>Álvaro Takeo Omori</v>
      </c>
      <c r="N270" s="9" t="str">
        <f>IFERROR(VLOOKUP(Tabela3[[#This Row],[Disciplina]],q2016_1[],2,0),"_")</f>
        <v>_</v>
      </c>
      <c r="O270" t="str">
        <f>IFERROR(VLOOKUP(Tabela3[[#This Row],[Disciplina]],q2016_1[],3,0),"-")</f>
        <v>-</v>
      </c>
      <c r="P270" s="4" t="str">
        <f>IFERROR(VLOOKUP(Tabela3[[#This Row],[Disciplina]],q2016_1[],4,0),"-")</f>
        <v>-</v>
      </c>
      <c r="Q270" t="str">
        <f>IFERROR(VLOOKUP(Tabela3[[#This Row],[Disciplina]],q2015_3[],2,0),"_")</f>
        <v>_</v>
      </c>
      <c r="R270" t="str">
        <f>IFERROR(VLOOKUP(Tabela3[[#This Row],[Disciplina]],q2015_3[],3,0),"_")</f>
        <v>_</v>
      </c>
      <c r="S270" s="4" t="str">
        <f>IFERROR(VLOOKUP(Tabela3[[#This Row],[Disciplina]],q2015_3[],4,0),"_")</f>
        <v>_</v>
      </c>
      <c r="T270" s="9" t="str">
        <f>IFERROR(VLOOKUP(Tabela3[[#This Row],[Disciplina]],q2015_2[],2,0),"_")</f>
        <v>_</v>
      </c>
      <c r="U270" t="str">
        <f>IFERROR(VLOOKUP(Tabela3[[#This Row],[Disciplina]],q2015_2[],3,0),"_")</f>
        <v>_</v>
      </c>
      <c r="V270" s="3" t="str">
        <f>IFERROR(VLOOKUP(Tabela3[[#This Row],[Disciplina]],q2015_2[],4,0),"_")</f>
        <v>_</v>
      </c>
      <c r="W270" t="str">
        <f>IFERROR(VLOOKUP(Tabela3[[#This Row],[Disciplina]],q2015_1[],2,0),"_")</f>
        <v>_</v>
      </c>
      <c r="X270" t="str">
        <f>IFERROR(VLOOKUP(Tabela3[[#This Row],[Disciplina]],q2015_1[],3,0),"_")</f>
        <v>_</v>
      </c>
      <c r="Y270" t="str">
        <f>IFERROR(VLOOKUP(Tabela3[[#This Row],[Disciplina]],q2015_1[],4,0),"_")</f>
        <v>_</v>
      </c>
    </row>
    <row r="271" spans="1:25" x14ac:dyDescent="0.25">
      <c r="A271" s="3" t="s">
        <v>348</v>
      </c>
      <c r="B271">
        <f>IFERROR(VLOOKUP(Tabela3[[#This Row],[Disciplina]],Tabela10[],2,0),"-")</f>
        <v>0</v>
      </c>
      <c r="C271" s="3" t="str">
        <f>IFERROR(VLOOKUP(Tabela3[[#This Row],[Disciplina]],Tabela10[],3,0),"-")</f>
        <v>Maria Beatriz Fagundes</v>
      </c>
      <c r="D271" s="10" t="str">
        <f>IFERROR(VLOOKUP(Tabela3[[#This Row],[Disciplina]],Tabela9[],2,0),"-")</f>
        <v>-</v>
      </c>
      <c r="E271" s="3" t="str">
        <f>IFERROR(VLOOKUP(Tabela3[[#This Row],[Disciplina]],Tabela9[],3,0),"-")</f>
        <v>-</v>
      </c>
      <c r="F271" s="10">
        <f>IFERROR(VLOOKUP(Tabela3[[#This Row],[Disciplina]],Tabela8[],2,0),"-")</f>
        <v>0</v>
      </c>
      <c r="G271" s="3" t="str">
        <f>IFERROR(VLOOKUP(Tabela3[[#This Row],[Disciplina]],Tabela8[],3,0),"-")</f>
        <v>Maria Beatriz Fagundes</v>
      </c>
      <c r="H271" s="2" t="str">
        <f>IFERROR(VLOOKUP(Tabela3[[#This Row],[Disciplina]],q2016_3[],2,0),"_")</f>
        <v>_</v>
      </c>
      <c r="I271" s="2" t="str">
        <f>IFERROR(VLOOKUP(Tabela3[[#This Row],[Disciplina]],q2016_3[],3,0),"-")</f>
        <v>-</v>
      </c>
      <c r="J271" s="5" t="str">
        <f>IFERROR(VLOOKUP(Tabela3[[#This Row],[Disciplina]],q2016_3[],4,0),"-")</f>
        <v>-</v>
      </c>
      <c r="K271" s="2" t="str">
        <f>IFERROR(VLOOKUP(Tabela3[[#This Row],[Disciplina]],q2016_2[],2,0),"_")</f>
        <v>_</v>
      </c>
      <c r="L271" s="2" t="str">
        <f>IFERROR(VLOOKUP(Tabela3[[#This Row],[Disciplina]],q2016_2[],3,0),"-")</f>
        <v>-</v>
      </c>
      <c r="M271" s="5" t="str">
        <f>IFERROR(VLOOKUP(Tabela3[[#This Row],[Disciplina]],q2016_2[],4,0),"-")</f>
        <v>-</v>
      </c>
      <c r="N271" s="9">
        <f>IFERROR(VLOOKUP(Tabela3[[#This Row],[Disciplina]],q2016_1[],2,0),"_")</f>
        <v>2</v>
      </c>
      <c r="O271">
        <f>IFERROR(VLOOKUP(Tabela3[[#This Row],[Disciplina]],q2016_1[],3,0),"-")</f>
        <v>0</v>
      </c>
      <c r="P271" s="4">
        <f>IFERROR(VLOOKUP(Tabela3[[#This Row],[Disciplina]],q2016_1[],4,0),"-")</f>
        <v>0</v>
      </c>
      <c r="Q271" t="str">
        <f>IFERROR(VLOOKUP(Tabela3[[#This Row],[Disciplina]],q2015_3[],2,0),"_")</f>
        <v>_</v>
      </c>
      <c r="R271" t="str">
        <f>IFERROR(VLOOKUP(Tabela3[[#This Row],[Disciplina]],q2015_3[],3,0),"_")</f>
        <v>_</v>
      </c>
      <c r="S271" s="4" t="str">
        <f>IFERROR(VLOOKUP(Tabela3[[#This Row],[Disciplina]],q2015_3[],4,0),"_")</f>
        <v>_</v>
      </c>
      <c r="T271" s="9" t="str">
        <f>IFERROR(VLOOKUP(Tabela3[[#This Row],[Disciplina]],q2015_2[],2,0),"_")</f>
        <v>_</v>
      </c>
      <c r="U271" t="str">
        <f>IFERROR(VLOOKUP(Tabela3[[#This Row],[Disciplina]],q2015_2[],3,0),"_")</f>
        <v>_</v>
      </c>
      <c r="V271" s="3" t="str">
        <f>IFERROR(VLOOKUP(Tabela3[[#This Row],[Disciplina]],q2015_2[],4,0),"_")</f>
        <v>_</v>
      </c>
      <c r="W271">
        <f>IFERROR(VLOOKUP(Tabela3[[#This Row],[Disciplina]],q2015_1[],2,0),"_")</f>
        <v>2</v>
      </c>
      <c r="X271">
        <f>IFERROR(VLOOKUP(Tabela3[[#This Row],[Disciplina]],q2015_1[],3,0),"_")</f>
        <v>0</v>
      </c>
      <c r="Y271" t="str">
        <f>IFERROR(VLOOKUP(Tabela3[[#This Row],[Disciplina]],q2015_1[],4,0),"_")</f>
        <v xml:space="preserve">MARIA BEATRIZ FAGUNDES </v>
      </c>
    </row>
    <row r="272" spans="1:25" x14ac:dyDescent="0.25">
      <c r="A272" s="3" t="s">
        <v>334</v>
      </c>
      <c r="B272" t="str">
        <f>IFERROR(VLOOKUP(Tabela3[[#This Row],[Disciplina]],Tabela10[],2,0),"-")</f>
        <v>-</v>
      </c>
      <c r="C272" s="3" t="str">
        <f>IFERROR(VLOOKUP(Tabela3[[#This Row],[Disciplina]],Tabela10[],3,0),"-")</f>
        <v>-</v>
      </c>
      <c r="D272" s="10" t="str">
        <f>IFERROR(VLOOKUP(Tabela3[[#This Row],[Disciplina]],Tabela9[],2,0),"-")</f>
        <v>-</v>
      </c>
      <c r="E272" s="3" t="str">
        <f>IFERROR(VLOOKUP(Tabela3[[#This Row],[Disciplina]],Tabela9[],3,0),"-")</f>
        <v>-</v>
      </c>
      <c r="F272" s="10">
        <f>IFERROR(VLOOKUP(Tabela3[[#This Row],[Disciplina]],Tabela8[],2,0),"-")</f>
        <v>0</v>
      </c>
      <c r="G272" s="3" t="str">
        <f>IFERROR(VLOOKUP(Tabela3[[#This Row],[Disciplina]],Tabela8[],3,0),"-")</f>
        <v>Fernando Luis Cássio Silva</v>
      </c>
      <c r="H272" s="2" t="str">
        <f>IFERROR(VLOOKUP(Tabela3[[#This Row],[Disciplina]],q2016_3[],2,0),"_")</f>
        <v>_</v>
      </c>
      <c r="I272" s="2" t="str">
        <f>IFERROR(VLOOKUP(Tabela3[[#This Row],[Disciplina]],q2016_3[],3,0),"-")</f>
        <v>-</v>
      </c>
      <c r="J272" s="5" t="str">
        <f>IFERROR(VLOOKUP(Tabela3[[#This Row],[Disciplina]],q2016_3[],4,0),"-")</f>
        <v>-</v>
      </c>
      <c r="K272" s="2" t="str">
        <f>IFERROR(VLOOKUP(Tabela3[[#This Row],[Disciplina]],q2016_2[],2,0),"_")</f>
        <v>_</v>
      </c>
      <c r="L272" s="2" t="str">
        <f>IFERROR(VLOOKUP(Tabela3[[#This Row],[Disciplina]],q2016_2[],3,0),"-")</f>
        <v>-</v>
      </c>
      <c r="M272" s="5" t="str">
        <f>IFERROR(VLOOKUP(Tabela3[[#This Row],[Disciplina]],q2016_2[],4,0),"-")</f>
        <v>-</v>
      </c>
      <c r="N272" s="6">
        <f>IFERROR(VLOOKUP(Tabela3[[#This Row],[Disciplina]],q2016_1[],2,0),"_")</f>
        <v>2</v>
      </c>
      <c r="O272" s="2">
        <f>IFERROR(VLOOKUP(Tabela3[[#This Row],[Disciplina]],q2016_1[],3,0),"-")</f>
        <v>0</v>
      </c>
      <c r="P272" s="5">
        <f>IFERROR(VLOOKUP(Tabela3[[#This Row],[Disciplina]],q2016_1[],4,0),"-")</f>
        <v>0</v>
      </c>
      <c r="Q272" s="2" t="str">
        <f>IFERROR(VLOOKUP(Tabela3[[#This Row],[Disciplina]],q2015_3[],2,0),"_")</f>
        <v>_</v>
      </c>
      <c r="R272" s="2" t="str">
        <f>IFERROR(VLOOKUP(Tabela3[[#This Row],[Disciplina]],q2015_3[],3,0),"_")</f>
        <v>_</v>
      </c>
      <c r="S272" s="5" t="str">
        <f>IFERROR(VLOOKUP(Tabela3[[#This Row],[Disciplina]],q2015_3[],4,0),"_")</f>
        <v>_</v>
      </c>
      <c r="T272" s="6">
        <f>IFERROR(VLOOKUP(Tabela3[[#This Row],[Disciplina]],q2015_2[],2,0),"_")</f>
        <v>0</v>
      </c>
      <c r="U272" s="2">
        <f>IFERROR(VLOOKUP(Tabela3[[#This Row],[Disciplina]],q2015_2[],3,0),"_")</f>
        <v>0</v>
      </c>
      <c r="V272" s="7" t="str">
        <f>IFERROR(VLOOKUP(Tabela3[[#This Row],[Disciplina]],q2015_2[],4,0),"_")</f>
        <v>German Lugones</v>
      </c>
      <c r="W272" s="2">
        <f>IFERROR(VLOOKUP(Tabela3[[#This Row],[Disciplina]],q2015_1[],2,0),"_")</f>
        <v>2</v>
      </c>
      <c r="X272" s="2">
        <f>IFERROR(VLOOKUP(Tabela3[[#This Row],[Disciplina]],q2015_1[],3,0),"_")</f>
        <v>0</v>
      </c>
      <c r="Y272" s="2" t="str">
        <f>IFERROR(VLOOKUP(Tabela3[[#This Row],[Disciplina]],q2015_1[],4,0),"_")</f>
        <v>JANAÍNA GARCIA</v>
      </c>
    </row>
    <row r="273" spans="1:25" x14ac:dyDescent="0.25">
      <c r="A273" s="3" t="s">
        <v>309</v>
      </c>
      <c r="B273" t="str">
        <f>IFERROR(VLOOKUP(Tabela3[[#This Row],[Disciplina]],Tabela10[],2,0),"-")</f>
        <v>-</v>
      </c>
      <c r="C273" s="3" t="str">
        <f>IFERROR(VLOOKUP(Tabela3[[#This Row],[Disciplina]],Tabela10[],3,0),"-")</f>
        <v>-</v>
      </c>
      <c r="D273" s="10" t="str">
        <f>IFERROR(VLOOKUP(Tabela3[[#This Row],[Disciplina]],Tabela9[],2,0),"-")</f>
        <v>-</v>
      </c>
      <c r="E273" s="3" t="str">
        <f>IFERROR(VLOOKUP(Tabela3[[#This Row],[Disciplina]],Tabela9[],3,0),"-")</f>
        <v>-</v>
      </c>
      <c r="F273" s="10">
        <f>IFERROR(VLOOKUP(Tabela3[[#This Row],[Disciplina]],Tabela8[],2,0),"-")</f>
        <v>0</v>
      </c>
      <c r="G273" s="3" t="str">
        <f>IFERROR(VLOOKUP(Tabela3[[#This Row],[Disciplina]],Tabela8[],3,0),"-")</f>
        <v>Lorenzo Baravalle</v>
      </c>
      <c r="H273" s="2" t="str">
        <f>IFERROR(VLOOKUP(Tabela3[[#This Row],[Disciplina]],q2016_3[],2,0),"_")</f>
        <v>_</v>
      </c>
      <c r="I273" s="2" t="str">
        <f>IFERROR(VLOOKUP(Tabela3[[#This Row],[Disciplina]],q2016_3[],3,0),"-")</f>
        <v>-</v>
      </c>
      <c r="J273" s="5" t="str">
        <f>IFERROR(VLOOKUP(Tabela3[[#This Row],[Disciplina]],q2016_3[],4,0),"-")</f>
        <v>-</v>
      </c>
      <c r="K273" s="2" t="str">
        <f>IFERROR(VLOOKUP(Tabela3[[#This Row],[Disciplina]],q2016_2[],2,0),"_")</f>
        <v>_</v>
      </c>
      <c r="L273" s="2" t="str">
        <f>IFERROR(VLOOKUP(Tabela3[[#This Row],[Disciplina]],q2016_2[],3,0),"-")</f>
        <v>-</v>
      </c>
      <c r="M273" s="5" t="str">
        <f>IFERROR(VLOOKUP(Tabela3[[#This Row],[Disciplina]],q2016_2[],4,0),"-")</f>
        <v>-</v>
      </c>
      <c r="N273" s="6">
        <f>IFERROR(VLOOKUP(Tabela3[[#This Row],[Disciplina]],q2016_1[],2,0),"_")</f>
        <v>41</v>
      </c>
      <c r="O273" s="2">
        <f>IFERROR(VLOOKUP(Tabela3[[#This Row],[Disciplina]],q2016_1[],3,0),"-")</f>
        <v>0</v>
      </c>
      <c r="P273" s="5" t="str">
        <f>IFERROR(VLOOKUP(Tabela3[[#This Row],[Disciplina]],q2016_1[],4,0),"-")</f>
        <v>Lorenzo Baravalle</v>
      </c>
      <c r="Q273" s="2" t="str">
        <f>IFERROR(VLOOKUP(Tabela3[[#This Row],[Disciplina]],q2015_3[],2,0),"_")</f>
        <v>_</v>
      </c>
      <c r="R273" s="2" t="str">
        <f>IFERROR(VLOOKUP(Tabela3[[#This Row],[Disciplina]],q2015_3[],3,0),"_")</f>
        <v>_</v>
      </c>
      <c r="S273" s="5" t="str">
        <f>IFERROR(VLOOKUP(Tabela3[[#This Row],[Disciplina]],q2015_3[],4,0),"_")</f>
        <v>_</v>
      </c>
      <c r="T273" s="6" t="str">
        <f>IFERROR(VLOOKUP(Tabela3[[#This Row],[Disciplina]],q2015_2[],2,0),"_")</f>
        <v>_</v>
      </c>
      <c r="U273" s="2" t="str">
        <f>IFERROR(VLOOKUP(Tabela3[[#This Row],[Disciplina]],q2015_2[],3,0),"_")</f>
        <v>_</v>
      </c>
      <c r="V273" s="7" t="str">
        <f>IFERROR(VLOOKUP(Tabela3[[#This Row],[Disciplina]],q2015_2[],4,0),"_")</f>
        <v>_</v>
      </c>
      <c r="W273" s="2">
        <f>IFERROR(VLOOKUP(Tabela3[[#This Row],[Disciplina]],q2015_1[],2,0),"_")</f>
        <v>1</v>
      </c>
      <c r="X273" s="2">
        <f>IFERROR(VLOOKUP(Tabela3[[#This Row],[Disciplina]],q2015_1[],3,0),"_")</f>
        <v>0</v>
      </c>
      <c r="Y273" s="2" t="str">
        <f>IFERROR(VLOOKUP(Tabela3[[#This Row],[Disciplina]],q2015_1[],4,0),"_")</f>
        <v>LORENZO BARAVALLE</v>
      </c>
    </row>
    <row r="274" spans="1:25" x14ac:dyDescent="0.25">
      <c r="A274" s="3" t="s">
        <v>143</v>
      </c>
      <c r="B274">
        <f>IFERROR(VLOOKUP(Tabela3[[#This Row],[Disciplina]],Tabela10[],2,0),"-")</f>
        <v>0</v>
      </c>
      <c r="C274" s="3" t="str">
        <f>IFERROR(VLOOKUP(Tabela3[[#This Row],[Disciplina]],Tabela10[],3,0),"-")</f>
        <v>Luiz Antonio Alves Eva</v>
      </c>
      <c r="D274" s="10" t="str">
        <f>IFERROR(VLOOKUP(Tabela3[[#This Row],[Disciplina]],Tabela9[],2,0),"-")</f>
        <v>-</v>
      </c>
      <c r="E274" s="3" t="str">
        <f>IFERROR(VLOOKUP(Tabela3[[#This Row],[Disciplina]],Tabela9[],3,0),"-")</f>
        <v>-</v>
      </c>
      <c r="F274" s="10" t="str">
        <f>IFERROR(VLOOKUP(Tabela3[[#This Row],[Disciplina]],Tabela8[],2,0),"-")</f>
        <v>-</v>
      </c>
      <c r="G274" s="3" t="str">
        <f>IFERROR(VLOOKUP(Tabela3[[#This Row],[Disciplina]],Tabela8[],3,0),"-")</f>
        <v>-</v>
      </c>
      <c r="H274">
        <f>IFERROR(VLOOKUP(Tabela3[[#This Row],[Disciplina]],q2016_3[],2,0),"_")</f>
        <v>2</v>
      </c>
      <c r="I274">
        <f>IFERROR(VLOOKUP(Tabela3[[#This Row],[Disciplina]],q2016_3[],3,0),"-")</f>
        <v>0</v>
      </c>
      <c r="J274" s="4" t="str">
        <f>IFERROR(VLOOKUP(Tabela3[[#This Row],[Disciplina]],q2016_3[],4,0),"-")</f>
        <v>Matteo Raschietti</v>
      </c>
      <c r="K274" t="str">
        <f>IFERROR(VLOOKUP(Tabela3[[#This Row],[Disciplina]],q2016_2[],2,0),"_")</f>
        <v>_</v>
      </c>
      <c r="L274" t="str">
        <f>IFERROR(VLOOKUP(Tabela3[[#This Row],[Disciplina]],q2016_2[],3,0),"-")</f>
        <v>-</v>
      </c>
      <c r="M274" s="4" t="str">
        <f>IFERROR(VLOOKUP(Tabela3[[#This Row],[Disciplina]],q2016_2[],4,0),"-")</f>
        <v>-</v>
      </c>
      <c r="N274" s="9" t="str">
        <f>IFERROR(VLOOKUP(Tabela3[[#This Row],[Disciplina]],q2016_1[],2,0),"_")</f>
        <v>_</v>
      </c>
      <c r="O274" t="str">
        <f>IFERROR(VLOOKUP(Tabela3[[#This Row],[Disciplina]],q2016_1[],3,0),"-")</f>
        <v>-</v>
      </c>
      <c r="P274" s="4" t="str">
        <f>IFERROR(VLOOKUP(Tabela3[[#This Row],[Disciplina]],q2016_1[],4,0),"-")</f>
        <v>-</v>
      </c>
      <c r="Q274">
        <f>IFERROR(VLOOKUP(Tabela3[[#This Row],[Disciplina]],q2015_3[],2,0),"_")</f>
        <v>2</v>
      </c>
      <c r="R274">
        <f>IFERROR(VLOOKUP(Tabela3[[#This Row],[Disciplina]],q2015_3[],3,0),"_")</f>
        <v>0</v>
      </c>
      <c r="S274" s="4" t="str">
        <f>IFERROR(VLOOKUP(Tabela3[[#This Row],[Disciplina]],q2015_3[],4,0),"_")</f>
        <v>Luiz Fernando Barrére Martin</v>
      </c>
      <c r="T274" s="9" t="str">
        <f>IFERROR(VLOOKUP(Tabela3[[#This Row],[Disciplina]],q2015_2[],2,0),"_")</f>
        <v>_</v>
      </c>
      <c r="U274" t="str">
        <f>IFERROR(VLOOKUP(Tabela3[[#This Row],[Disciplina]],q2015_2[],3,0),"_")</f>
        <v>_</v>
      </c>
      <c r="V274" s="3" t="str">
        <f>IFERROR(VLOOKUP(Tabela3[[#This Row],[Disciplina]],q2015_2[],4,0),"_")</f>
        <v>_</v>
      </c>
      <c r="W274" t="str">
        <f>IFERROR(VLOOKUP(Tabela3[[#This Row],[Disciplina]],q2015_1[],2,0),"_")</f>
        <v>_</v>
      </c>
      <c r="X274" t="str">
        <f>IFERROR(VLOOKUP(Tabela3[[#This Row],[Disciplina]],q2015_1[],3,0),"_")</f>
        <v>_</v>
      </c>
      <c r="Y274" t="str">
        <f>IFERROR(VLOOKUP(Tabela3[[#This Row],[Disciplina]],q2015_1[],4,0),"_")</f>
        <v>_</v>
      </c>
    </row>
    <row r="275" spans="1:25" x14ac:dyDescent="0.25">
      <c r="A275" s="3" t="s">
        <v>335</v>
      </c>
      <c r="B275">
        <f>IFERROR(VLOOKUP(Tabela3[[#This Row],[Disciplina]],Tabela10[],2,0),"-")</f>
        <v>0</v>
      </c>
      <c r="C275" s="3" t="str">
        <f>IFERROR(VLOOKUP(Tabela3[[#This Row],[Disciplina]],Tabela10[],3,0),"-")</f>
        <v>Márcia Aparecida Da Silva Spinacé</v>
      </c>
      <c r="D275" s="10" t="str">
        <f>IFERROR(VLOOKUP(Tabela3[[#This Row],[Disciplina]],Tabela9[],2,0),"-")</f>
        <v>-</v>
      </c>
      <c r="E275" s="3" t="str">
        <f>IFERROR(VLOOKUP(Tabela3[[#This Row],[Disciplina]],Tabela9[],3,0),"-")</f>
        <v>-</v>
      </c>
      <c r="F275" s="10" t="str">
        <f>IFERROR(VLOOKUP(Tabela3[[#This Row],[Disciplina]],Tabela8[],2,0),"-")</f>
        <v>-</v>
      </c>
      <c r="G275" s="3" t="str">
        <f>IFERROR(VLOOKUP(Tabela3[[#This Row],[Disciplina]],Tabela8[],3,0),"-")</f>
        <v>-</v>
      </c>
      <c r="H275" s="2" t="str">
        <f>IFERROR(VLOOKUP(Tabela3[[#This Row],[Disciplina]],q2016_3[],2,0),"_")</f>
        <v>_</v>
      </c>
      <c r="I275" s="2" t="str">
        <f>IFERROR(VLOOKUP(Tabela3[[#This Row],[Disciplina]],q2016_3[],3,0),"-")</f>
        <v>-</v>
      </c>
      <c r="J275" s="5" t="str">
        <f>IFERROR(VLOOKUP(Tabela3[[#This Row],[Disciplina]],q2016_3[],4,0),"-")</f>
        <v>-</v>
      </c>
      <c r="K275" s="2" t="str">
        <f>IFERROR(VLOOKUP(Tabela3[[#This Row],[Disciplina]],q2016_2[],2,0),"_")</f>
        <v>_</v>
      </c>
      <c r="L275" s="2" t="str">
        <f>IFERROR(VLOOKUP(Tabela3[[#This Row],[Disciplina]],q2016_2[],3,0),"-")</f>
        <v>-</v>
      </c>
      <c r="M275" s="5" t="str">
        <f>IFERROR(VLOOKUP(Tabela3[[#This Row],[Disciplina]],q2016_2[],4,0),"-")</f>
        <v>-</v>
      </c>
      <c r="N275" s="6">
        <f>IFERROR(VLOOKUP(Tabela3[[#This Row],[Disciplina]],q2016_1[],2,0),"_")</f>
        <v>2</v>
      </c>
      <c r="O275" s="2">
        <f>IFERROR(VLOOKUP(Tabela3[[#This Row],[Disciplina]],q2016_1[],3,0),"-")</f>
        <v>0</v>
      </c>
      <c r="P275" s="5">
        <f>IFERROR(VLOOKUP(Tabela3[[#This Row],[Disciplina]],q2016_1[],4,0),"-")</f>
        <v>0</v>
      </c>
      <c r="Q275" s="2" t="str">
        <f>IFERROR(VLOOKUP(Tabela3[[#This Row],[Disciplina]],q2015_3[],2,0),"_")</f>
        <v>_</v>
      </c>
      <c r="R275" s="2" t="str">
        <f>IFERROR(VLOOKUP(Tabela3[[#This Row],[Disciplina]],q2015_3[],3,0),"_")</f>
        <v>_</v>
      </c>
      <c r="S275" s="5" t="str">
        <f>IFERROR(VLOOKUP(Tabela3[[#This Row],[Disciplina]],q2015_3[],4,0),"_")</f>
        <v>_</v>
      </c>
      <c r="T275" s="6" t="str">
        <f>IFERROR(VLOOKUP(Tabela3[[#This Row],[Disciplina]],q2015_2[],2,0),"_")</f>
        <v>_</v>
      </c>
      <c r="U275" s="2" t="str">
        <f>IFERROR(VLOOKUP(Tabela3[[#This Row],[Disciplina]],q2015_2[],3,0),"_")</f>
        <v>_</v>
      </c>
      <c r="V275" s="7" t="str">
        <f>IFERROR(VLOOKUP(Tabela3[[#This Row],[Disciplina]],q2015_2[],4,0),"_")</f>
        <v>_</v>
      </c>
      <c r="W275" s="2">
        <f>IFERROR(VLOOKUP(Tabela3[[#This Row],[Disciplina]],q2015_1[],2,0),"_")</f>
        <v>1</v>
      </c>
      <c r="X275" s="2">
        <f>IFERROR(VLOOKUP(Tabela3[[#This Row],[Disciplina]],q2015_1[],3,0),"_")</f>
        <v>0</v>
      </c>
      <c r="Y275" s="2" t="str">
        <f>IFERROR(VLOOKUP(Tabela3[[#This Row],[Disciplina]],q2015_1[],4,0),"_")</f>
        <v>DALMO MANDELLI</v>
      </c>
    </row>
    <row r="276" spans="1:25" x14ac:dyDescent="0.25">
      <c r="A276" s="3" t="s">
        <v>340</v>
      </c>
      <c r="B276" t="str">
        <f>IFERROR(VLOOKUP(Tabela3[[#This Row],[Disciplina]],Tabela10[],2,0),"-")</f>
        <v>-</v>
      </c>
      <c r="C276" s="3" t="str">
        <f>IFERROR(VLOOKUP(Tabela3[[#This Row],[Disciplina]],Tabela10[],3,0),"-")</f>
        <v>-</v>
      </c>
      <c r="D276" s="10" t="str">
        <f>IFERROR(VLOOKUP(Tabela3[[#This Row],[Disciplina]],Tabela9[],2,0),"-")</f>
        <v>-</v>
      </c>
      <c r="E276" s="3" t="str">
        <f>IFERROR(VLOOKUP(Tabela3[[#This Row],[Disciplina]],Tabela9[],3,0),"-")</f>
        <v>-</v>
      </c>
      <c r="F276" s="10" t="str">
        <f>IFERROR(VLOOKUP(Tabela3[[#This Row],[Disciplina]],Tabela8[],2,0),"-")</f>
        <v>-</v>
      </c>
      <c r="G276" s="3" t="str">
        <f>IFERROR(VLOOKUP(Tabela3[[#This Row],[Disciplina]],Tabela8[],3,0),"-")</f>
        <v>-</v>
      </c>
      <c r="H276" s="2" t="str">
        <f>IFERROR(VLOOKUP(Tabela3[[#This Row],[Disciplina]],q2016_3[],2,0),"_")</f>
        <v>_</v>
      </c>
      <c r="I276" s="2" t="str">
        <f>IFERROR(VLOOKUP(Tabela3[[#This Row],[Disciplina]],q2016_3[],3,0),"-")</f>
        <v>-</v>
      </c>
      <c r="J276" s="5" t="str">
        <f>IFERROR(VLOOKUP(Tabela3[[#This Row],[Disciplina]],q2016_3[],4,0),"-")</f>
        <v>-</v>
      </c>
      <c r="K276" s="2" t="str">
        <f>IFERROR(VLOOKUP(Tabela3[[#This Row],[Disciplina]],q2016_2[],2,0),"_")</f>
        <v>_</v>
      </c>
      <c r="L276" s="2" t="str">
        <f>IFERROR(VLOOKUP(Tabela3[[#This Row],[Disciplina]],q2016_2[],3,0),"-")</f>
        <v>-</v>
      </c>
      <c r="M276" s="5" t="str">
        <f>IFERROR(VLOOKUP(Tabela3[[#This Row],[Disciplina]],q2016_2[],4,0),"-")</f>
        <v>-</v>
      </c>
      <c r="N276" s="9">
        <f>IFERROR(VLOOKUP(Tabela3[[#This Row],[Disciplina]],q2016_1[],2,0),"_")</f>
        <v>2</v>
      </c>
      <c r="O276">
        <f>IFERROR(VLOOKUP(Tabela3[[#This Row],[Disciplina]],q2016_1[],3,0),"-")</f>
        <v>2</v>
      </c>
      <c r="P276" s="4">
        <f>IFERROR(VLOOKUP(Tabela3[[#This Row],[Disciplina]],q2016_1[],4,0),"-")</f>
        <v>0</v>
      </c>
      <c r="Q276" t="str">
        <f>IFERROR(VLOOKUP(Tabela3[[#This Row],[Disciplina]],q2015_3[],2,0),"_")</f>
        <v>_</v>
      </c>
      <c r="R276" t="str">
        <f>IFERROR(VLOOKUP(Tabela3[[#This Row],[Disciplina]],q2015_3[],3,0),"_")</f>
        <v>_</v>
      </c>
      <c r="S276" s="4" t="str">
        <f>IFERROR(VLOOKUP(Tabela3[[#This Row],[Disciplina]],q2015_3[],4,0),"_")</f>
        <v>_</v>
      </c>
      <c r="T276" s="9" t="str">
        <f>IFERROR(VLOOKUP(Tabela3[[#This Row],[Disciplina]],q2015_2[],2,0),"_")</f>
        <v>_</v>
      </c>
      <c r="U276" t="str">
        <f>IFERROR(VLOOKUP(Tabela3[[#This Row],[Disciplina]],q2015_2[],3,0),"_")</f>
        <v>_</v>
      </c>
      <c r="V276" s="3" t="str">
        <f>IFERROR(VLOOKUP(Tabela3[[#This Row],[Disciplina]],q2015_2[],4,0),"_")</f>
        <v>_</v>
      </c>
      <c r="W276" t="str">
        <f>IFERROR(VLOOKUP(Tabela3[[#This Row],[Disciplina]],q2015_1[],2,0),"_")</f>
        <v>_</v>
      </c>
      <c r="X276" t="str">
        <f>IFERROR(VLOOKUP(Tabela3[[#This Row],[Disciplina]],q2015_1[],3,0),"_")</f>
        <v>_</v>
      </c>
      <c r="Y276" t="str">
        <f>IFERROR(VLOOKUP(Tabela3[[#This Row],[Disciplina]],q2015_1[],4,0),"_")</f>
        <v>_</v>
      </c>
    </row>
    <row r="277" spans="1:25" ht="30" x14ac:dyDescent="0.25">
      <c r="A277" s="3" t="s">
        <v>145</v>
      </c>
      <c r="B277">
        <f>IFERROR(VLOOKUP(Tabela3[[#This Row],[Disciplina]],Tabela10[],2,0),"-")</f>
        <v>0</v>
      </c>
      <c r="C277" s="3" t="str">
        <f>IFERROR(VLOOKUP(Tabela3[[#This Row],[Disciplina]],Tabela10[],3,0),"-")</f>
        <v>Maria Candida Varone De Morais</v>
      </c>
      <c r="D277" s="10">
        <f>IFERROR(VLOOKUP(Tabela3[[#This Row],[Disciplina]],Tabela9[],2,0),"-")</f>
        <v>0</v>
      </c>
      <c r="E277" s="3" t="str">
        <f>IFERROR(VLOOKUP(Tabela3[[#This Row],[Disciplina]],Tabela9[],3,0),"-")</f>
        <v>PATRICIA ELIANE FISCARELLI</v>
      </c>
      <c r="F277" s="10" t="str">
        <f>IFERROR(VLOOKUP(Tabela3[[#This Row],[Disciplina]],Tabela8[],2,0),"-")</f>
        <v>-</v>
      </c>
      <c r="G277" s="3" t="str">
        <f>IFERROR(VLOOKUP(Tabela3[[#This Row],[Disciplina]],Tabela8[],3,0),"-")</f>
        <v>-</v>
      </c>
      <c r="H277">
        <f>IFERROR(VLOOKUP(Tabela3[[#This Row],[Disciplina]],q2016_3[],2,0),"_")</f>
        <v>3</v>
      </c>
      <c r="I277">
        <f>IFERROR(VLOOKUP(Tabela3[[#This Row],[Disciplina]],q2016_3[],3,0),"-")</f>
        <v>0</v>
      </c>
      <c r="J277" s="4" t="str">
        <f>IFERROR(VLOOKUP(Tabela3[[#This Row],[Disciplina]],q2016_3[],4,0),"-")</f>
        <v>Maria Candida Varone de Morais Capecchi</v>
      </c>
      <c r="K277" t="str">
        <f>IFERROR(VLOOKUP(Tabela3[[#This Row],[Disciplina]],q2016_2[],2,0),"_")</f>
        <v>_</v>
      </c>
      <c r="L277" t="str">
        <f>IFERROR(VLOOKUP(Tabela3[[#This Row],[Disciplina]],q2016_2[],3,0),"-")</f>
        <v>-</v>
      </c>
      <c r="M277" s="4" t="str">
        <f>IFERROR(VLOOKUP(Tabela3[[#This Row],[Disciplina]],q2016_2[],4,0),"-")</f>
        <v>-</v>
      </c>
      <c r="N277" s="9" t="str">
        <f>IFERROR(VLOOKUP(Tabela3[[#This Row],[Disciplina]],q2016_1[],2,0),"_")</f>
        <v>_</v>
      </c>
      <c r="O277" t="str">
        <f>IFERROR(VLOOKUP(Tabela3[[#This Row],[Disciplina]],q2016_1[],3,0),"-")</f>
        <v>-</v>
      </c>
      <c r="P277" s="4" t="str">
        <f>IFERROR(VLOOKUP(Tabela3[[#This Row],[Disciplina]],q2016_1[],4,0),"-")</f>
        <v>-</v>
      </c>
      <c r="Q277">
        <f>IFERROR(VLOOKUP(Tabela3[[#This Row],[Disciplina]],q2015_3[],2,0),"_")</f>
        <v>2</v>
      </c>
      <c r="R277">
        <f>IFERROR(VLOOKUP(Tabela3[[#This Row],[Disciplina]],q2015_3[],3,0),"_")</f>
        <v>0</v>
      </c>
      <c r="S277" s="4" t="str">
        <f>IFERROR(VLOOKUP(Tabela3[[#This Row],[Disciplina]],q2015_3[],4,0),"_")</f>
        <v>Maria Candida Varone de Morais Capecchi</v>
      </c>
      <c r="T277" s="9" t="str">
        <f>IFERROR(VLOOKUP(Tabela3[[#This Row],[Disciplina]],q2015_2[],2,0),"_")</f>
        <v>_</v>
      </c>
      <c r="U277" t="str">
        <f>IFERROR(VLOOKUP(Tabela3[[#This Row],[Disciplina]],q2015_2[],3,0),"_")</f>
        <v>_</v>
      </c>
      <c r="V277" s="3" t="str">
        <f>IFERROR(VLOOKUP(Tabela3[[#This Row],[Disciplina]],q2015_2[],4,0),"_")</f>
        <v>_</v>
      </c>
      <c r="W277" t="str">
        <f>IFERROR(VLOOKUP(Tabela3[[#This Row],[Disciplina]],q2015_1[],2,0),"_")</f>
        <v>_</v>
      </c>
      <c r="X277" t="str">
        <f>IFERROR(VLOOKUP(Tabela3[[#This Row],[Disciplina]],q2015_1[],3,0),"_")</f>
        <v>_</v>
      </c>
      <c r="Y277" t="str">
        <f>IFERROR(VLOOKUP(Tabela3[[#This Row],[Disciplina]],q2015_1[],4,0),"_")</f>
        <v>_</v>
      </c>
    </row>
    <row r="278" spans="1:25" x14ac:dyDescent="0.25">
      <c r="A278" s="3" t="s">
        <v>434</v>
      </c>
      <c r="B278" t="str">
        <f>IFERROR(VLOOKUP(Tabela3[[#This Row],[Disciplina]],Tabela10[],2,0),"-")</f>
        <v>-</v>
      </c>
      <c r="C278" s="3" t="str">
        <f>IFERROR(VLOOKUP(Tabela3[[#This Row],[Disciplina]],Tabela10[],3,0),"-")</f>
        <v>-</v>
      </c>
      <c r="D278" s="10" t="str">
        <f>IFERROR(VLOOKUP(Tabela3[[#This Row],[Disciplina]],Tabela9[],2,0),"-")</f>
        <v>-</v>
      </c>
      <c r="E278" s="3" t="str">
        <f>IFERROR(VLOOKUP(Tabela3[[#This Row],[Disciplina]],Tabela9[],3,0),"-")</f>
        <v>-</v>
      </c>
      <c r="F278" s="10" t="str">
        <f>IFERROR(VLOOKUP(Tabela3[[#This Row],[Disciplina]],Tabela8[],2,0),"-")</f>
        <v>-</v>
      </c>
      <c r="G278" s="3" t="str">
        <f>IFERROR(VLOOKUP(Tabela3[[#This Row],[Disciplina]],Tabela8[],3,0),"-")</f>
        <v>-</v>
      </c>
      <c r="H278" s="2" t="str">
        <f>IFERROR(VLOOKUP(Tabela3[[#This Row],[Disciplina]],q2016_3[],2,0),"_")</f>
        <v>_</v>
      </c>
      <c r="I278" s="2" t="str">
        <f>IFERROR(VLOOKUP(Tabela3[[#This Row],[Disciplina]],q2016_3[],3,0),"-")</f>
        <v>-</v>
      </c>
      <c r="J278" s="5" t="str">
        <f>IFERROR(VLOOKUP(Tabela3[[#This Row],[Disciplina]],q2016_3[],4,0),"-")</f>
        <v>-</v>
      </c>
      <c r="K278" s="2" t="str">
        <f>IFERROR(VLOOKUP(Tabela3[[#This Row],[Disciplina]],q2016_2[],2,0),"_")</f>
        <v>_</v>
      </c>
      <c r="L278" s="2" t="str">
        <f>IFERROR(VLOOKUP(Tabela3[[#This Row],[Disciplina]],q2016_2[],3,0),"-")</f>
        <v>-</v>
      </c>
      <c r="M278" s="5" t="str">
        <f>IFERROR(VLOOKUP(Tabela3[[#This Row],[Disciplina]],q2016_2[],4,0),"-")</f>
        <v>-</v>
      </c>
      <c r="N278" s="9" t="str">
        <f>IFERROR(VLOOKUP(Tabela3[[#This Row],[Disciplina]],q2016_1[],2,0),"_")</f>
        <v>_</v>
      </c>
      <c r="O278" t="str">
        <f>IFERROR(VLOOKUP(Tabela3[[#This Row],[Disciplina]],q2016_1[],3,0),"-")</f>
        <v>-</v>
      </c>
      <c r="P278" s="5" t="str">
        <f>IFERROR(VLOOKUP(Tabela3[[#This Row],[Disciplina]],q2016_1[],4,0),"-")</f>
        <v>-</v>
      </c>
      <c r="Q278">
        <f>IFERROR(VLOOKUP(Tabela3[[#This Row],[Disciplina]],q2015_3[],2,0),"_")</f>
        <v>1</v>
      </c>
      <c r="R278">
        <f>IFERROR(VLOOKUP(Tabela3[[#This Row],[Disciplina]],q2015_3[],3,0),"_")</f>
        <v>0</v>
      </c>
      <c r="S278" s="4" t="str">
        <f>IFERROR(VLOOKUP(Tabela3[[#This Row],[Disciplina]],q2015_3[],4,0),"_")</f>
        <v>Elizabete Campos de Lima</v>
      </c>
      <c r="T278" s="9" t="str">
        <f>IFERROR(VLOOKUP(Tabela3[[#This Row],[Disciplina]],q2015_2[],2,0),"_")</f>
        <v>_</v>
      </c>
      <c r="U278" t="str">
        <f>IFERROR(VLOOKUP(Tabela3[[#This Row],[Disciplina]],q2015_2[],3,0),"_")</f>
        <v>_</v>
      </c>
      <c r="V278" s="3" t="str">
        <f>IFERROR(VLOOKUP(Tabela3[[#This Row],[Disciplina]],q2015_2[],4,0),"_")</f>
        <v>_</v>
      </c>
      <c r="W278" t="str">
        <f>IFERROR(VLOOKUP(Tabela3[[#This Row],[Disciplina]],q2015_1[],2,0),"_")</f>
        <v>_</v>
      </c>
      <c r="X278" t="str">
        <f>IFERROR(VLOOKUP(Tabela3[[#This Row],[Disciplina]],q2015_1[],3,0),"_")</f>
        <v>_</v>
      </c>
      <c r="Y278" t="str">
        <f>IFERROR(VLOOKUP(Tabela3[[#This Row],[Disciplina]],q2015_1[],4,0),"_")</f>
        <v>_</v>
      </c>
    </row>
    <row r="279" spans="1:25" x14ac:dyDescent="0.25">
      <c r="A279" s="3" t="s">
        <v>146</v>
      </c>
      <c r="B279">
        <f>IFERROR(VLOOKUP(Tabela3[[#This Row],[Disciplina]],Tabela10[],2,0),"-")</f>
        <v>0</v>
      </c>
      <c r="C279" s="3" t="str">
        <f>IFERROR(VLOOKUP(Tabela3[[#This Row],[Disciplina]],Tabela10[],3,0),"-")</f>
        <v>Diogo Librandi Da Rocha</v>
      </c>
      <c r="D279" s="10" t="str">
        <f>IFERROR(VLOOKUP(Tabela3[[#This Row],[Disciplina]],Tabela9[],2,0),"-")</f>
        <v>-</v>
      </c>
      <c r="E279" s="3" t="str">
        <f>IFERROR(VLOOKUP(Tabela3[[#This Row],[Disciplina]],Tabela9[],3,0),"-")</f>
        <v>-</v>
      </c>
      <c r="F279" s="10" t="str">
        <f>IFERROR(VLOOKUP(Tabela3[[#This Row],[Disciplina]],Tabela8[],2,0),"-")</f>
        <v>-</v>
      </c>
      <c r="G279" s="3" t="str">
        <f>IFERROR(VLOOKUP(Tabela3[[#This Row],[Disciplina]],Tabela8[],3,0),"-")</f>
        <v>-</v>
      </c>
      <c r="H279">
        <f>IFERROR(VLOOKUP(Tabela3[[#This Row],[Disciplina]],q2016_3[],2,0),"_")</f>
        <v>2</v>
      </c>
      <c r="I279">
        <f>IFERROR(VLOOKUP(Tabela3[[#This Row],[Disciplina]],q2016_3[],3,0),"-")</f>
        <v>0</v>
      </c>
      <c r="J279" s="4" t="str">
        <f>IFERROR(VLOOKUP(Tabela3[[#This Row],[Disciplina]],q2016_3[],4,0),"-")</f>
        <v>Bruno Lemos Batista</v>
      </c>
      <c r="K279" t="str">
        <f>IFERROR(VLOOKUP(Tabela3[[#This Row],[Disciplina]],q2016_2[],2,0),"_")</f>
        <v>_</v>
      </c>
      <c r="L279" t="str">
        <f>IFERROR(VLOOKUP(Tabela3[[#This Row],[Disciplina]],q2016_2[],3,0),"-")</f>
        <v>-</v>
      </c>
      <c r="M279" s="4" t="str">
        <f>IFERROR(VLOOKUP(Tabela3[[#This Row],[Disciplina]],q2016_2[],4,0),"-")</f>
        <v>-</v>
      </c>
      <c r="N279" s="9" t="str">
        <f>IFERROR(VLOOKUP(Tabela3[[#This Row],[Disciplina]],q2016_1[],2,0),"_")</f>
        <v>_</v>
      </c>
      <c r="O279" t="str">
        <f>IFERROR(VLOOKUP(Tabela3[[#This Row],[Disciplina]],q2016_1[],3,0),"-")</f>
        <v>-</v>
      </c>
      <c r="P279" s="4" t="str">
        <f>IFERROR(VLOOKUP(Tabela3[[#This Row],[Disciplina]],q2016_1[],4,0),"-")</f>
        <v>-</v>
      </c>
      <c r="Q279">
        <f>IFERROR(VLOOKUP(Tabela3[[#This Row],[Disciplina]],q2015_3[],2,0),"_")</f>
        <v>2</v>
      </c>
      <c r="R279">
        <f>IFERROR(VLOOKUP(Tabela3[[#This Row],[Disciplina]],q2015_3[],3,0),"_")</f>
        <v>0</v>
      </c>
      <c r="S279" s="4" t="str">
        <f>IFERROR(VLOOKUP(Tabela3[[#This Row],[Disciplina]],q2015_3[],4,0),"_")</f>
        <v>Diogo Librandi da Rocha</v>
      </c>
      <c r="T279" s="9" t="str">
        <f>IFERROR(VLOOKUP(Tabela3[[#This Row],[Disciplina]],q2015_2[],2,0),"_")</f>
        <v>_</v>
      </c>
      <c r="U279" t="str">
        <f>IFERROR(VLOOKUP(Tabela3[[#This Row],[Disciplina]],q2015_2[],3,0),"_")</f>
        <v>_</v>
      </c>
      <c r="V279" s="3" t="str">
        <f>IFERROR(VLOOKUP(Tabela3[[#This Row],[Disciplina]],q2015_2[],4,0),"_")</f>
        <v>_</v>
      </c>
      <c r="W279" t="str">
        <f>IFERROR(VLOOKUP(Tabela3[[#This Row],[Disciplina]],q2015_1[],2,0),"_")</f>
        <v>_</v>
      </c>
      <c r="X279" t="str">
        <f>IFERROR(VLOOKUP(Tabela3[[#This Row],[Disciplina]],q2015_1[],3,0),"_")</f>
        <v>_</v>
      </c>
      <c r="Y279" t="str">
        <f>IFERROR(VLOOKUP(Tabela3[[#This Row],[Disciplina]],q2015_1[],4,0),"_")</f>
        <v>_</v>
      </c>
    </row>
    <row r="280" spans="1:25" x14ac:dyDescent="0.25">
      <c r="A280" s="3" t="s">
        <v>337</v>
      </c>
      <c r="B280" t="str">
        <f>IFERROR(VLOOKUP(Tabela3[[#This Row],[Disciplina]],Tabela10[],2,0),"-")</f>
        <v>-</v>
      </c>
      <c r="C280" s="3" t="str">
        <f>IFERROR(VLOOKUP(Tabela3[[#This Row],[Disciplina]],Tabela10[],3,0),"-")</f>
        <v>-</v>
      </c>
      <c r="D280" s="10" t="str">
        <f>IFERROR(VLOOKUP(Tabela3[[#This Row],[Disciplina]],Tabela9[],2,0),"-")</f>
        <v>-</v>
      </c>
      <c r="E280" s="3" t="str">
        <f>IFERROR(VLOOKUP(Tabela3[[#This Row],[Disciplina]],Tabela9[],3,0),"-")</f>
        <v>-</v>
      </c>
      <c r="F280" s="10">
        <f>IFERROR(VLOOKUP(Tabela3[[#This Row],[Disciplina]],Tabela8[],2,0),"-")</f>
        <v>0</v>
      </c>
      <c r="G280" s="3" t="str">
        <f>IFERROR(VLOOKUP(Tabela3[[#This Row],[Disciplina]],Tabela8[],3,0),"-")</f>
        <v>Ivanise Gaubeur</v>
      </c>
      <c r="H280" s="2" t="str">
        <f>IFERROR(VLOOKUP(Tabela3[[#This Row],[Disciplina]],q2016_3[],2,0),"_")</f>
        <v>_</v>
      </c>
      <c r="I280" s="2" t="str">
        <f>IFERROR(VLOOKUP(Tabela3[[#This Row],[Disciplina]],q2016_3[],3,0),"-")</f>
        <v>-</v>
      </c>
      <c r="J280" s="5" t="str">
        <f>IFERROR(VLOOKUP(Tabela3[[#This Row],[Disciplina]],q2016_3[],4,0),"-")</f>
        <v>-</v>
      </c>
      <c r="K280" s="2" t="str">
        <f>IFERROR(VLOOKUP(Tabela3[[#This Row],[Disciplina]],q2016_2[],2,0),"_")</f>
        <v>_</v>
      </c>
      <c r="L280" s="2" t="str">
        <f>IFERROR(VLOOKUP(Tabela3[[#This Row],[Disciplina]],q2016_2[],3,0),"-")</f>
        <v>-</v>
      </c>
      <c r="M280" s="5" t="str">
        <f>IFERROR(VLOOKUP(Tabela3[[#This Row],[Disciplina]],q2016_2[],4,0),"-")</f>
        <v>-</v>
      </c>
      <c r="N280" s="9">
        <f>IFERROR(VLOOKUP(Tabela3[[#This Row],[Disciplina]],q2016_1[],2,0),"_")</f>
        <v>11</v>
      </c>
      <c r="O280">
        <f>IFERROR(VLOOKUP(Tabela3[[#This Row],[Disciplina]],q2016_1[],3,0),"-")</f>
        <v>0</v>
      </c>
      <c r="P280" s="4" t="str">
        <f>IFERROR(VLOOKUP(Tabela3[[#This Row],[Disciplina]],q2016_1[],4,0),"-")</f>
        <v>Ivanise Gaubeur</v>
      </c>
      <c r="Q280" t="str">
        <f>IFERROR(VLOOKUP(Tabela3[[#This Row],[Disciplina]],q2015_3[],2,0),"_")</f>
        <v>_</v>
      </c>
      <c r="R280" t="str">
        <f>IFERROR(VLOOKUP(Tabela3[[#This Row],[Disciplina]],q2015_3[],3,0),"_")</f>
        <v>_</v>
      </c>
      <c r="S280" s="4" t="str">
        <f>IFERROR(VLOOKUP(Tabela3[[#This Row],[Disciplina]],q2015_3[],4,0),"_")</f>
        <v>_</v>
      </c>
      <c r="T280" s="9" t="str">
        <f>IFERROR(VLOOKUP(Tabela3[[#This Row],[Disciplina]],q2015_2[],2,0),"_")</f>
        <v>_</v>
      </c>
      <c r="U280" t="str">
        <f>IFERROR(VLOOKUP(Tabela3[[#This Row],[Disciplina]],q2015_2[],3,0),"_")</f>
        <v>_</v>
      </c>
      <c r="V280" s="3" t="str">
        <f>IFERROR(VLOOKUP(Tabela3[[#This Row],[Disciplina]],q2015_2[],4,0),"_")</f>
        <v>_</v>
      </c>
      <c r="W280">
        <f>IFERROR(VLOOKUP(Tabela3[[#This Row],[Disciplina]],q2015_1[],2,0),"_")</f>
        <v>2</v>
      </c>
      <c r="X280">
        <f>IFERROR(VLOOKUP(Tabela3[[#This Row],[Disciplina]],q2015_1[],3,0),"_")</f>
        <v>0</v>
      </c>
      <c r="Y280" t="str">
        <f>IFERROR(VLOOKUP(Tabela3[[#This Row],[Disciplina]],q2015_1[],4,0),"_")</f>
        <v xml:space="preserve">IVANISE GAUBEUR </v>
      </c>
    </row>
    <row r="281" spans="1:25" x14ac:dyDescent="0.25">
      <c r="A281" s="3" t="s">
        <v>613</v>
      </c>
      <c r="B281" t="str">
        <f>IFERROR(VLOOKUP(Tabela3[[#This Row],[Disciplina]],Tabela10[],2,0),"-")</f>
        <v>-</v>
      </c>
      <c r="C281" s="3" t="str">
        <f>IFERROR(VLOOKUP(Tabela3[[#This Row],[Disciplina]],Tabela10[],3,0),"-")</f>
        <v>-</v>
      </c>
      <c r="D281" t="str">
        <f>IFERROR(VLOOKUP(Tabela3[[#This Row],[Disciplina]],Tabela9[],2,0),"-")</f>
        <v>-</v>
      </c>
      <c r="E281" s="7" t="str">
        <f>IFERROR(VLOOKUP(Tabela3[[#This Row],[Disciplina]],Tabela9[],3,0),"-")</f>
        <v>-</v>
      </c>
      <c r="F281" s="2">
        <f>IFERROR(VLOOKUP(Tabela3[[#This Row],[Disciplina]],Tabela8[],2,0),"-")</f>
        <v>0</v>
      </c>
      <c r="G281" s="7" t="str">
        <f>IFERROR(VLOOKUP(Tabela3[[#This Row],[Disciplina]],Tabela8[],3,0),"-")</f>
        <v>Alexandre Zatkovskis Carvalho</v>
      </c>
      <c r="H281" s="2" t="str">
        <f>IFERROR(VLOOKUP(Tabela3[[#This Row],[Disciplina]],q2016_3[],2,0),"_")</f>
        <v>_</v>
      </c>
      <c r="I281" s="2" t="str">
        <f>IFERROR(VLOOKUP(Tabela3[[#This Row],[Disciplina]],q2016_3[],3,0),"-")</f>
        <v>-</v>
      </c>
      <c r="J281" s="5" t="str">
        <f>IFERROR(VLOOKUP(Tabela3[[#This Row],[Disciplina]],q2016_3[],4,0),"-")</f>
        <v>-</v>
      </c>
      <c r="K281" s="2" t="str">
        <f>IFERROR(VLOOKUP(Tabela3[[#This Row],[Disciplina]],q2016_2[],2,0),"_")</f>
        <v>_</v>
      </c>
      <c r="L281" s="2" t="str">
        <f>IFERROR(VLOOKUP(Tabela3[[#This Row],[Disciplina]],q2016_2[],3,0),"-")</f>
        <v>-</v>
      </c>
      <c r="M281" s="5" t="str">
        <f>IFERROR(VLOOKUP(Tabela3[[#This Row],[Disciplina]],q2016_2[],4,0),"-")</f>
        <v>-</v>
      </c>
      <c r="N281" s="6" t="str">
        <f>IFERROR(VLOOKUP(Tabela3[[#This Row],[Disciplina]],q2016_1[],2,0),"_")</f>
        <v>_</v>
      </c>
      <c r="O281" s="2" t="str">
        <f>IFERROR(VLOOKUP(Tabela3[[#This Row],[Disciplina]],q2016_1[],3,0),"-")</f>
        <v>-</v>
      </c>
      <c r="P281" s="5" t="str">
        <f>IFERROR(VLOOKUP(Tabela3[[#This Row],[Disciplina]],q2016_1[],4,0),"-")</f>
        <v>-</v>
      </c>
      <c r="Q281" s="2" t="str">
        <f>IFERROR(VLOOKUP(Tabela3[[#This Row],[Disciplina]],q2015_3[],2,0),"_")</f>
        <v>_</v>
      </c>
      <c r="R281" s="2" t="str">
        <f>IFERROR(VLOOKUP(Tabela3[[#This Row],[Disciplina]],q2015_3[],3,0),"_")</f>
        <v>_</v>
      </c>
      <c r="S281" s="5" t="str">
        <f>IFERROR(VLOOKUP(Tabela3[[#This Row],[Disciplina]],q2015_3[],4,0),"_")</f>
        <v>_</v>
      </c>
      <c r="T281" s="6" t="str">
        <f>IFERROR(VLOOKUP(Tabela3[[#This Row],[Disciplina]],q2015_2[],2,0),"_")</f>
        <v>_</v>
      </c>
      <c r="U281" s="2" t="str">
        <f>IFERROR(VLOOKUP(Tabela3[[#This Row],[Disciplina]],q2015_2[],3,0),"_")</f>
        <v>_</v>
      </c>
      <c r="V281" s="7" t="str">
        <f>IFERROR(VLOOKUP(Tabela3[[#This Row],[Disciplina]],q2015_2[],4,0),"_")</f>
        <v>_</v>
      </c>
      <c r="W281" s="2" t="str">
        <f>IFERROR(VLOOKUP(Tabela3[[#This Row],[Disciplina]],q2015_1[],2,0),"_")</f>
        <v>_</v>
      </c>
      <c r="X281" s="2" t="str">
        <f>IFERROR(VLOOKUP(Tabela3[[#This Row],[Disciplina]],q2015_1[],3,0),"_")</f>
        <v>_</v>
      </c>
      <c r="Y281" s="2" t="str">
        <f>IFERROR(VLOOKUP(Tabela3[[#This Row],[Disciplina]],q2015_1[],4,0),"_")</f>
        <v>_</v>
      </c>
    </row>
    <row r="282" spans="1:25" x14ac:dyDescent="0.25">
      <c r="A282" s="3" t="s">
        <v>437</v>
      </c>
      <c r="B282" t="str">
        <f>IFERROR(VLOOKUP(Tabela3[[#This Row],[Disciplina]],Tabela10[],2,0),"-")</f>
        <v>-</v>
      </c>
      <c r="C282" s="3" t="str">
        <f>IFERROR(VLOOKUP(Tabela3[[#This Row],[Disciplina]],Tabela10[],3,0),"-")</f>
        <v>-</v>
      </c>
      <c r="D282" s="10" t="str">
        <f>IFERROR(VLOOKUP(Tabela3[[#This Row],[Disciplina]],Tabela9[],2,0),"-")</f>
        <v>-</v>
      </c>
      <c r="E282" s="3" t="str">
        <f>IFERROR(VLOOKUP(Tabela3[[#This Row],[Disciplina]],Tabela9[],3,0),"-")</f>
        <v>-</v>
      </c>
      <c r="F282" s="10" t="str">
        <f>IFERROR(VLOOKUP(Tabela3[[#This Row],[Disciplina]],Tabela8[],2,0),"-")</f>
        <v>-</v>
      </c>
      <c r="G282" s="3" t="str">
        <f>IFERROR(VLOOKUP(Tabela3[[#This Row],[Disciplina]],Tabela8[],3,0),"-")</f>
        <v>-</v>
      </c>
      <c r="H282" s="2" t="str">
        <f>IFERROR(VLOOKUP(Tabela3[[#This Row],[Disciplina]],q2016_3[],2,0),"_")</f>
        <v>_</v>
      </c>
      <c r="I282" s="2" t="str">
        <f>IFERROR(VLOOKUP(Tabela3[[#This Row],[Disciplina]],q2016_3[],3,0),"-")</f>
        <v>-</v>
      </c>
      <c r="J282" s="5" t="str">
        <f>IFERROR(VLOOKUP(Tabela3[[#This Row],[Disciplina]],q2016_3[],4,0),"-")</f>
        <v>-</v>
      </c>
      <c r="K282" s="2" t="str">
        <f>IFERROR(VLOOKUP(Tabela3[[#This Row],[Disciplina]],q2016_2[],2,0),"_")</f>
        <v>_</v>
      </c>
      <c r="L282" s="2" t="str">
        <f>IFERROR(VLOOKUP(Tabela3[[#This Row],[Disciplina]],q2016_2[],3,0),"-")</f>
        <v>-</v>
      </c>
      <c r="M282" s="5" t="str">
        <f>IFERROR(VLOOKUP(Tabela3[[#This Row],[Disciplina]],q2016_2[],4,0),"-")</f>
        <v>-</v>
      </c>
      <c r="N282" s="9" t="str">
        <f>IFERROR(VLOOKUP(Tabela3[[#This Row],[Disciplina]],q2016_1[],2,0),"_")</f>
        <v>_</v>
      </c>
      <c r="O282" t="str">
        <f>IFERROR(VLOOKUP(Tabela3[[#This Row],[Disciplina]],q2016_1[],3,0),"-")</f>
        <v>-</v>
      </c>
      <c r="P282" s="5" t="str">
        <f>IFERROR(VLOOKUP(Tabela3[[#This Row],[Disciplina]],q2016_1[],4,0),"-")</f>
        <v>-</v>
      </c>
      <c r="Q282">
        <f>IFERROR(VLOOKUP(Tabela3[[#This Row],[Disciplina]],q2015_3[],2,0),"_")</f>
        <v>2</v>
      </c>
      <c r="R282">
        <f>IFERROR(VLOOKUP(Tabela3[[#This Row],[Disciplina]],q2015_3[],3,0),"_")</f>
        <v>0</v>
      </c>
      <c r="S282" s="4" t="str">
        <f>IFERROR(VLOOKUP(Tabela3[[#This Row],[Disciplina]],q2015_3[],4,0),"_")</f>
        <v>Heloisa França Maltez</v>
      </c>
      <c r="T282" s="9" t="str">
        <f>IFERROR(VLOOKUP(Tabela3[[#This Row],[Disciplina]],q2015_2[],2,0),"_")</f>
        <v>_</v>
      </c>
      <c r="U282" t="str">
        <f>IFERROR(VLOOKUP(Tabela3[[#This Row],[Disciplina]],q2015_2[],3,0),"_")</f>
        <v>_</v>
      </c>
      <c r="V282" s="3" t="str">
        <f>IFERROR(VLOOKUP(Tabela3[[#This Row],[Disciplina]],q2015_2[],4,0),"_")</f>
        <v>_</v>
      </c>
      <c r="W282" t="str">
        <f>IFERROR(VLOOKUP(Tabela3[[#This Row],[Disciplina]],q2015_1[],2,0),"_")</f>
        <v>_</v>
      </c>
      <c r="X282" t="str">
        <f>IFERROR(VLOOKUP(Tabela3[[#This Row],[Disciplina]],q2015_1[],3,0),"_")</f>
        <v>_</v>
      </c>
      <c r="Y282" t="str">
        <f>IFERROR(VLOOKUP(Tabela3[[#This Row],[Disciplina]],q2015_1[],4,0),"_")</f>
        <v>_</v>
      </c>
    </row>
    <row r="283" spans="1:25" x14ac:dyDescent="0.25">
      <c r="A283" s="3" t="s">
        <v>684</v>
      </c>
      <c r="B283" t="str">
        <f>IFERROR(VLOOKUP(Tabela3[[#This Row],[Disciplina]],Tabela10[],2,0),"-")</f>
        <v>-</v>
      </c>
      <c r="C283" s="3" t="str">
        <f>IFERROR(VLOOKUP(Tabela3[[#This Row],[Disciplina]],Tabela10[],3,0),"-")</f>
        <v>-</v>
      </c>
      <c r="D283">
        <f>IFERROR(VLOOKUP(Tabela3[[#This Row],[Disciplina]],Tabela9[],2,0),"-")</f>
        <v>0</v>
      </c>
      <c r="E283" s="7" t="str">
        <f>IFERROR(VLOOKUP(Tabela3[[#This Row],[Disciplina]],Tabela9[],3,0),"-")</f>
        <v>ELOAH RABELLO SUAREZ</v>
      </c>
      <c r="F283" s="2" t="str">
        <f>IFERROR(VLOOKUP(Tabela3[[#This Row],[Disciplina]],Tabela8[],2,0),"-")</f>
        <v>-</v>
      </c>
      <c r="G283" s="7" t="str">
        <f>IFERROR(VLOOKUP(Tabela3[[#This Row],[Disciplina]],Tabela8[],3,0),"-")</f>
        <v>-</v>
      </c>
      <c r="H283" s="2" t="str">
        <f>IFERROR(VLOOKUP(Tabela3[[#This Row],[Disciplina]],q2016_3[],2,0),"_")</f>
        <v>_</v>
      </c>
      <c r="I283" s="2" t="str">
        <f>IFERROR(VLOOKUP(Tabela3[[#This Row],[Disciplina]],q2016_3[],3,0),"-")</f>
        <v>-</v>
      </c>
      <c r="J283" s="5" t="str">
        <f>IFERROR(VLOOKUP(Tabela3[[#This Row],[Disciplina]],q2016_3[],4,0),"-")</f>
        <v>-</v>
      </c>
      <c r="K283" s="2" t="str">
        <f>IFERROR(VLOOKUP(Tabela3[[#This Row],[Disciplina]],q2016_2[],2,0),"_")</f>
        <v>_</v>
      </c>
      <c r="L283" s="2" t="str">
        <f>IFERROR(VLOOKUP(Tabela3[[#This Row],[Disciplina]],q2016_2[],3,0),"-")</f>
        <v>-</v>
      </c>
      <c r="M283" s="5" t="str">
        <f>IFERROR(VLOOKUP(Tabela3[[#This Row],[Disciplina]],q2016_2[],4,0),"-")</f>
        <v>-</v>
      </c>
      <c r="N283" s="6" t="str">
        <f>IFERROR(VLOOKUP(Tabela3[[#This Row],[Disciplina]],q2016_1[],2,0),"_")</f>
        <v>_</v>
      </c>
      <c r="O283" s="2" t="str">
        <f>IFERROR(VLOOKUP(Tabela3[[#This Row],[Disciplina]],q2016_1[],3,0),"-")</f>
        <v>-</v>
      </c>
      <c r="P283" s="5" t="str">
        <f>IFERROR(VLOOKUP(Tabela3[[#This Row],[Disciplina]],q2016_1[],4,0),"-")</f>
        <v>-</v>
      </c>
      <c r="Q283" s="2" t="str">
        <f>IFERROR(VLOOKUP(Tabela3[[#This Row],[Disciplina]],q2015_3[],2,0),"_")</f>
        <v>_</v>
      </c>
      <c r="R283" s="2" t="str">
        <f>IFERROR(VLOOKUP(Tabela3[[#This Row],[Disciplina]],q2015_3[],3,0),"_")</f>
        <v>_</v>
      </c>
      <c r="S283" s="5" t="str">
        <f>IFERROR(VLOOKUP(Tabela3[[#This Row],[Disciplina]],q2015_3[],4,0),"_")</f>
        <v>_</v>
      </c>
      <c r="T283" s="6" t="str">
        <f>IFERROR(VLOOKUP(Tabela3[[#This Row],[Disciplina]],q2015_2[],2,0),"_")</f>
        <v>_</v>
      </c>
      <c r="U283" s="2" t="str">
        <f>IFERROR(VLOOKUP(Tabela3[[#This Row],[Disciplina]],q2015_2[],3,0),"_")</f>
        <v>_</v>
      </c>
      <c r="V283" s="7" t="str">
        <f>IFERROR(VLOOKUP(Tabela3[[#This Row],[Disciplina]],q2015_2[],4,0),"_")</f>
        <v>_</v>
      </c>
      <c r="W283" s="2" t="str">
        <f>IFERROR(VLOOKUP(Tabela3[[#This Row],[Disciplina]],q2015_1[],2,0),"_")</f>
        <v>_</v>
      </c>
      <c r="X283" s="2" t="str">
        <f>IFERROR(VLOOKUP(Tabela3[[#This Row],[Disciplina]],q2015_1[],3,0),"_")</f>
        <v>_</v>
      </c>
      <c r="Y283" s="2" t="str">
        <f>IFERROR(VLOOKUP(Tabela3[[#This Row],[Disciplina]],q2015_1[],4,0),"_")</f>
        <v>_</v>
      </c>
    </row>
    <row r="284" spans="1:25" x14ac:dyDescent="0.25">
      <c r="A284" s="3" t="s">
        <v>338</v>
      </c>
      <c r="B284" t="str">
        <f>IFERROR(VLOOKUP(Tabela3[[#This Row],[Disciplina]],Tabela10[],2,0),"-")</f>
        <v>-</v>
      </c>
      <c r="C284" s="3" t="str">
        <f>IFERROR(VLOOKUP(Tabela3[[#This Row],[Disciplina]],Tabela10[],3,0),"-")</f>
        <v>-</v>
      </c>
      <c r="D284" s="10" t="str">
        <f>IFERROR(VLOOKUP(Tabela3[[#This Row],[Disciplina]],Tabela9[],2,0),"-")</f>
        <v>-</v>
      </c>
      <c r="E284" s="3" t="str">
        <f>IFERROR(VLOOKUP(Tabela3[[#This Row],[Disciplina]],Tabela9[],3,0),"-")</f>
        <v>-</v>
      </c>
      <c r="F284" s="10">
        <f>IFERROR(VLOOKUP(Tabela3[[#This Row],[Disciplina]],Tabela8[],2,0),"-")</f>
        <v>0</v>
      </c>
      <c r="G284" s="3" t="str">
        <f>IFERROR(VLOOKUP(Tabela3[[#This Row],[Disciplina]],Tabela8[],3,0),"-")</f>
        <v>André Sarto Polo</v>
      </c>
      <c r="H284" s="2" t="str">
        <f>IFERROR(VLOOKUP(Tabela3[[#This Row],[Disciplina]],q2016_3[],2,0),"_")</f>
        <v>_</v>
      </c>
      <c r="I284" s="2" t="str">
        <f>IFERROR(VLOOKUP(Tabela3[[#This Row],[Disciplina]],q2016_3[],3,0),"-")</f>
        <v>-</v>
      </c>
      <c r="J284" s="5" t="str">
        <f>IFERROR(VLOOKUP(Tabela3[[#This Row],[Disciplina]],q2016_3[],4,0),"-")</f>
        <v>-</v>
      </c>
      <c r="K284" s="2" t="str">
        <f>IFERROR(VLOOKUP(Tabela3[[#This Row],[Disciplina]],q2016_2[],2,0),"_")</f>
        <v>_</v>
      </c>
      <c r="L284" s="2" t="str">
        <f>IFERROR(VLOOKUP(Tabela3[[#This Row],[Disciplina]],q2016_2[],3,0),"-")</f>
        <v>-</v>
      </c>
      <c r="M284" s="5" t="str">
        <f>IFERROR(VLOOKUP(Tabela3[[#This Row],[Disciplina]],q2016_2[],4,0),"-")</f>
        <v>-</v>
      </c>
      <c r="N284" s="9">
        <f>IFERROR(VLOOKUP(Tabela3[[#This Row],[Disciplina]],q2016_1[],2,0),"_")</f>
        <v>2</v>
      </c>
      <c r="O284">
        <f>IFERROR(VLOOKUP(Tabela3[[#This Row],[Disciplina]],q2016_1[],3,0),"-")</f>
        <v>0</v>
      </c>
      <c r="P284" s="4" t="str">
        <f>IFERROR(VLOOKUP(Tabela3[[#This Row],[Disciplina]],q2016_1[],4,0),"-")</f>
        <v>Wagner Alves Carvalho</v>
      </c>
      <c r="Q284" t="str">
        <f>IFERROR(VLOOKUP(Tabela3[[#This Row],[Disciplina]],q2015_3[],2,0),"_")</f>
        <v>_</v>
      </c>
      <c r="R284" t="str">
        <f>IFERROR(VLOOKUP(Tabela3[[#This Row],[Disciplina]],q2015_3[],3,0),"_")</f>
        <v>_</v>
      </c>
      <c r="S284" s="4" t="str">
        <f>IFERROR(VLOOKUP(Tabela3[[#This Row],[Disciplina]],q2015_3[],4,0),"_")</f>
        <v>_</v>
      </c>
      <c r="T284" s="9" t="str">
        <f>IFERROR(VLOOKUP(Tabela3[[#This Row],[Disciplina]],q2015_2[],2,0),"_")</f>
        <v>_</v>
      </c>
      <c r="U284" t="str">
        <f>IFERROR(VLOOKUP(Tabela3[[#This Row],[Disciplina]],q2015_2[],3,0),"_")</f>
        <v>_</v>
      </c>
      <c r="V284" s="3" t="str">
        <f>IFERROR(VLOOKUP(Tabela3[[#This Row],[Disciplina]],q2015_2[],4,0),"_")</f>
        <v>_</v>
      </c>
      <c r="W284">
        <f>IFERROR(VLOOKUP(Tabela3[[#This Row],[Disciplina]],q2015_1[],2,0),"_")</f>
        <v>2</v>
      </c>
      <c r="X284">
        <f>IFERROR(VLOOKUP(Tabela3[[#This Row],[Disciplina]],q2015_1[],3,0),"_")</f>
        <v>0</v>
      </c>
      <c r="Y284" t="str">
        <f>IFERROR(VLOOKUP(Tabela3[[#This Row],[Disciplina]],q2015_1[],4,0),"_")</f>
        <v>ANDRÉ SARTO POLO</v>
      </c>
    </row>
    <row r="285" spans="1:25" x14ac:dyDescent="0.25">
      <c r="A285" s="3" t="s">
        <v>261</v>
      </c>
      <c r="B285" t="str">
        <f>IFERROR(VLOOKUP(Tabela3[[#This Row],[Disciplina]],Tabela10[],2,0),"-")</f>
        <v>-</v>
      </c>
      <c r="C285" s="3" t="str">
        <f>IFERROR(VLOOKUP(Tabela3[[#This Row],[Disciplina]],Tabela10[],3,0),"-")</f>
        <v>-</v>
      </c>
      <c r="D285" s="10">
        <f>IFERROR(VLOOKUP(Tabela3[[#This Row],[Disciplina]],Tabela9[],2,0),"-")</f>
        <v>0</v>
      </c>
      <c r="E285" s="3" t="str">
        <f>IFERROR(VLOOKUP(Tabela3[[#This Row],[Disciplina]],Tabela9[],3,0),"-")</f>
        <v>JULIANA DOS SANTOS DE SOUZA</v>
      </c>
      <c r="F285" s="10" t="str">
        <f>IFERROR(VLOOKUP(Tabela3[[#This Row],[Disciplina]],Tabela8[],2,0),"-")</f>
        <v>-</v>
      </c>
      <c r="G285" s="3" t="str">
        <f>IFERROR(VLOOKUP(Tabela3[[#This Row],[Disciplina]],Tabela8[],3,0),"-")</f>
        <v>-</v>
      </c>
      <c r="H285" s="2" t="str">
        <f>IFERROR(VLOOKUP(Tabela3[[#This Row],[Disciplina]],q2016_3[],2,0),"_")</f>
        <v>_</v>
      </c>
      <c r="I285" s="2" t="str">
        <f>IFERROR(VLOOKUP(Tabela3[[#This Row],[Disciplina]],q2016_3[],3,0),"-")</f>
        <v>-</v>
      </c>
      <c r="J285" s="5" t="str">
        <f>IFERROR(VLOOKUP(Tabela3[[#This Row],[Disciplina]],q2016_3[],4,0),"-")</f>
        <v>-</v>
      </c>
      <c r="K285" s="2">
        <f>IFERROR(VLOOKUP(Tabela3[[#This Row],[Disciplina]],q2016_2[],2,0),"_")</f>
        <v>2</v>
      </c>
      <c r="L285" s="2">
        <f>IFERROR(VLOOKUP(Tabela3[[#This Row],[Disciplina]],q2016_2[],3,0),"-")</f>
        <v>0</v>
      </c>
      <c r="M285" s="5" t="str">
        <f>IFERROR(VLOOKUP(Tabela3[[#This Row],[Disciplina]],q2016_2[],4,0),"-")</f>
        <v>André Sarto Polo</v>
      </c>
      <c r="N285" s="6">
        <f>IFERROR(VLOOKUP(Tabela3[[#This Row],[Disciplina]],q2016_1[],2,0),"_")</f>
        <v>2</v>
      </c>
      <c r="O285" s="2">
        <f>IFERROR(VLOOKUP(Tabela3[[#This Row],[Disciplina]],q2016_1[],3,0),"-")</f>
        <v>0</v>
      </c>
      <c r="P285" s="5">
        <f>IFERROR(VLOOKUP(Tabela3[[#This Row],[Disciplina]],q2016_1[],4,0),"-")</f>
        <v>0</v>
      </c>
      <c r="Q285" s="2" t="str">
        <f>IFERROR(VLOOKUP(Tabela3[[#This Row],[Disciplina]],q2015_3[],2,0),"_")</f>
        <v>_</v>
      </c>
      <c r="R285" s="2" t="str">
        <f>IFERROR(VLOOKUP(Tabela3[[#This Row],[Disciplina]],q2015_3[],3,0),"_")</f>
        <v>_</v>
      </c>
      <c r="S285" s="5" t="str">
        <f>IFERROR(VLOOKUP(Tabela3[[#This Row],[Disciplina]],q2015_3[],4,0),"_")</f>
        <v>_</v>
      </c>
      <c r="T285" s="6">
        <f>IFERROR(VLOOKUP(Tabela3[[#This Row],[Disciplina]],q2015_2[],2,0),"_")</f>
        <v>0</v>
      </c>
      <c r="U285" s="2">
        <f>IFERROR(VLOOKUP(Tabela3[[#This Row],[Disciplina]],q2015_2[],3,0),"_")</f>
        <v>0</v>
      </c>
      <c r="V285" s="7" t="str">
        <f>IFERROR(VLOOKUP(Tabela3[[#This Row],[Disciplina]],q2015_2[],4,0),"_")</f>
        <v xml:space="preserve">Karina Passalacqua Morelli Frin </v>
      </c>
      <c r="W285" s="2">
        <f>IFERROR(VLOOKUP(Tabela3[[#This Row],[Disciplina]],q2015_1[],2,0),"_")</f>
        <v>2</v>
      </c>
      <c r="X285" s="2">
        <f>IFERROR(VLOOKUP(Tabela3[[#This Row],[Disciplina]],q2015_1[],3,0),"_")</f>
        <v>0</v>
      </c>
      <c r="Y285" s="2" t="str">
        <f>IFERROR(VLOOKUP(Tabela3[[#This Row],[Disciplina]],q2015_1[],4,0),"_")</f>
        <v xml:space="preserve">WAGNER ALVES CARVALHO </v>
      </c>
    </row>
    <row r="286" spans="1:25" x14ac:dyDescent="0.25">
      <c r="A286" s="3" t="s">
        <v>687</v>
      </c>
      <c r="B286" t="str">
        <f>IFERROR(VLOOKUP(Tabela3[[#This Row],[Disciplina]],Tabela10[],2,0),"-")</f>
        <v>-</v>
      </c>
      <c r="C286" s="3" t="str">
        <f>IFERROR(VLOOKUP(Tabela3[[#This Row],[Disciplina]],Tabela10[],3,0),"-")</f>
        <v>-</v>
      </c>
      <c r="D286">
        <f>IFERROR(VLOOKUP(Tabela3[[#This Row],[Disciplina]],Tabela9[],2,0),"-")</f>
        <v>0</v>
      </c>
      <c r="E286" s="7" t="str">
        <f>IFERROR(VLOOKUP(Tabela3[[#This Row],[Disciplina]],Tabela9[],3,0),"-")</f>
        <v>MARISELMA FERREIRA</v>
      </c>
      <c r="F286" s="2" t="str">
        <f>IFERROR(VLOOKUP(Tabela3[[#This Row],[Disciplina]],Tabela8[],2,0),"-")</f>
        <v>-</v>
      </c>
      <c r="G286" s="7" t="str">
        <f>IFERROR(VLOOKUP(Tabela3[[#This Row],[Disciplina]],Tabela8[],3,0),"-")</f>
        <v>-</v>
      </c>
      <c r="H286" s="2" t="str">
        <f>IFERROR(VLOOKUP(Tabela3[[#This Row],[Disciplina]],q2016_3[],2,0),"_")</f>
        <v>_</v>
      </c>
      <c r="I286" s="2" t="str">
        <f>IFERROR(VLOOKUP(Tabela3[[#This Row],[Disciplina]],q2016_3[],3,0),"-")</f>
        <v>-</v>
      </c>
      <c r="J286" s="5" t="str">
        <f>IFERROR(VLOOKUP(Tabela3[[#This Row],[Disciplina]],q2016_3[],4,0),"-")</f>
        <v>-</v>
      </c>
      <c r="K286" s="2" t="str">
        <f>IFERROR(VLOOKUP(Tabela3[[#This Row],[Disciplina]],q2016_2[],2,0),"_")</f>
        <v>_</v>
      </c>
      <c r="L286" s="2" t="str">
        <f>IFERROR(VLOOKUP(Tabela3[[#This Row],[Disciplina]],q2016_2[],3,0),"-")</f>
        <v>-</v>
      </c>
      <c r="M286" s="5" t="str">
        <f>IFERROR(VLOOKUP(Tabela3[[#This Row],[Disciplina]],q2016_2[],4,0),"-")</f>
        <v>-</v>
      </c>
      <c r="N286" s="6" t="str">
        <f>IFERROR(VLOOKUP(Tabela3[[#This Row],[Disciplina]],q2016_1[],2,0),"_")</f>
        <v>_</v>
      </c>
      <c r="O286" s="2" t="str">
        <f>IFERROR(VLOOKUP(Tabela3[[#This Row],[Disciplina]],q2016_1[],3,0),"-")</f>
        <v>-</v>
      </c>
      <c r="P286" s="5" t="str">
        <f>IFERROR(VLOOKUP(Tabela3[[#This Row],[Disciplina]],q2016_1[],4,0),"-")</f>
        <v>-</v>
      </c>
      <c r="Q286" s="2" t="str">
        <f>IFERROR(VLOOKUP(Tabela3[[#This Row],[Disciplina]],q2015_3[],2,0),"_")</f>
        <v>_</v>
      </c>
      <c r="R286" s="2" t="str">
        <f>IFERROR(VLOOKUP(Tabela3[[#This Row],[Disciplina]],q2015_3[],3,0),"_")</f>
        <v>_</v>
      </c>
      <c r="S286" s="5" t="str">
        <f>IFERROR(VLOOKUP(Tabela3[[#This Row],[Disciplina]],q2015_3[],4,0),"_")</f>
        <v>_</v>
      </c>
      <c r="T286" s="6" t="str">
        <f>IFERROR(VLOOKUP(Tabela3[[#This Row],[Disciplina]],q2015_2[],2,0),"_")</f>
        <v>_</v>
      </c>
      <c r="U286" s="2" t="str">
        <f>IFERROR(VLOOKUP(Tabela3[[#This Row],[Disciplina]],q2015_2[],3,0),"_")</f>
        <v>_</v>
      </c>
      <c r="V286" s="7" t="str">
        <f>IFERROR(VLOOKUP(Tabela3[[#This Row],[Disciplina]],q2015_2[],4,0),"_")</f>
        <v>_</v>
      </c>
      <c r="W286" s="2" t="str">
        <f>IFERROR(VLOOKUP(Tabela3[[#This Row],[Disciplina]],q2015_1[],2,0),"_")</f>
        <v>_</v>
      </c>
      <c r="X286" s="2" t="str">
        <f>IFERROR(VLOOKUP(Tabela3[[#This Row],[Disciplina]],q2015_1[],3,0),"_")</f>
        <v>_</v>
      </c>
      <c r="Y286" s="2" t="str">
        <f>IFERROR(VLOOKUP(Tabela3[[#This Row],[Disciplina]],q2015_1[],4,0),"_")</f>
        <v>_</v>
      </c>
    </row>
    <row r="287" spans="1:25" x14ac:dyDescent="0.25">
      <c r="A287" s="3" t="s">
        <v>439</v>
      </c>
      <c r="B287" t="str">
        <f>IFERROR(VLOOKUP(Tabela3[[#This Row],[Disciplina]],Tabela10[],2,0),"-")</f>
        <v>-</v>
      </c>
      <c r="C287" s="3" t="str">
        <f>IFERROR(VLOOKUP(Tabela3[[#This Row],[Disciplina]],Tabela10[],3,0),"-")</f>
        <v>-</v>
      </c>
      <c r="D287" s="10" t="str">
        <f>IFERROR(VLOOKUP(Tabela3[[#This Row],[Disciplina]],Tabela9[],2,0),"-")</f>
        <v>-</v>
      </c>
      <c r="E287" s="3" t="str">
        <f>IFERROR(VLOOKUP(Tabela3[[#This Row],[Disciplina]],Tabela9[],3,0),"-")</f>
        <v>-</v>
      </c>
      <c r="F287" s="10" t="str">
        <f>IFERROR(VLOOKUP(Tabela3[[#This Row],[Disciplina]],Tabela8[],2,0),"-")</f>
        <v>-</v>
      </c>
      <c r="G287" s="3" t="str">
        <f>IFERROR(VLOOKUP(Tabela3[[#This Row],[Disciplina]],Tabela8[],3,0),"-")</f>
        <v>-</v>
      </c>
      <c r="H287" s="2" t="str">
        <f>IFERROR(VLOOKUP(Tabela3[[#This Row],[Disciplina]],q2016_3[],2,0),"_")</f>
        <v>_</v>
      </c>
      <c r="I287" s="2" t="str">
        <f>IFERROR(VLOOKUP(Tabela3[[#This Row],[Disciplina]],q2016_3[],3,0),"-")</f>
        <v>-</v>
      </c>
      <c r="J287" s="5" t="str">
        <f>IFERROR(VLOOKUP(Tabela3[[#This Row],[Disciplina]],q2016_3[],4,0),"-")</f>
        <v>-</v>
      </c>
      <c r="K287" s="2" t="str">
        <f>IFERROR(VLOOKUP(Tabela3[[#This Row],[Disciplina]],q2016_2[],2,0),"_")</f>
        <v>_</v>
      </c>
      <c r="L287" s="2" t="str">
        <f>IFERROR(VLOOKUP(Tabela3[[#This Row],[Disciplina]],q2016_2[],3,0),"-")</f>
        <v>-</v>
      </c>
      <c r="M287" s="5" t="str">
        <f>IFERROR(VLOOKUP(Tabela3[[#This Row],[Disciplina]],q2016_2[],4,0),"-")</f>
        <v>-</v>
      </c>
      <c r="N287" s="9" t="str">
        <f>IFERROR(VLOOKUP(Tabela3[[#This Row],[Disciplina]],q2016_1[],2,0),"_")</f>
        <v>_</v>
      </c>
      <c r="O287" t="str">
        <f>IFERROR(VLOOKUP(Tabela3[[#This Row],[Disciplina]],q2016_1[],3,0),"-")</f>
        <v>-</v>
      </c>
      <c r="P287" s="5" t="str">
        <f>IFERROR(VLOOKUP(Tabela3[[#This Row],[Disciplina]],q2016_1[],4,0),"-")</f>
        <v>-</v>
      </c>
      <c r="Q287">
        <f>IFERROR(VLOOKUP(Tabela3[[#This Row],[Disciplina]],q2015_3[],2,0),"_")</f>
        <v>1</v>
      </c>
      <c r="R287">
        <f>IFERROR(VLOOKUP(Tabela3[[#This Row],[Disciplina]],q2015_3[],3,0),"_")</f>
        <v>0</v>
      </c>
      <c r="S287" s="4" t="str">
        <f>IFERROR(VLOOKUP(Tabela3[[#This Row],[Disciplina]],q2015_3[],4,0),"_")</f>
        <v>Elizabete Campos de Lima</v>
      </c>
      <c r="T287" s="9" t="str">
        <f>IFERROR(VLOOKUP(Tabela3[[#This Row],[Disciplina]],q2015_2[],2,0),"_")</f>
        <v>_</v>
      </c>
      <c r="U287" t="str">
        <f>IFERROR(VLOOKUP(Tabela3[[#This Row],[Disciplina]],q2015_2[],3,0),"_")</f>
        <v>_</v>
      </c>
      <c r="V287" s="3" t="str">
        <f>IFERROR(VLOOKUP(Tabela3[[#This Row],[Disciplina]],q2015_2[],4,0),"_")</f>
        <v>_</v>
      </c>
      <c r="W287" t="str">
        <f>IFERROR(VLOOKUP(Tabela3[[#This Row],[Disciplina]],q2015_1[],2,0),"_")</f>
        <v>_</v>
      </c>
      <c r="X287" t="str">
        <f>IFERROR(VLOOKUP(Tabela3[[#This Row],[Disciplina]],q2015_1[],3,0),"_")</f>
        <v>_</v>
      </c>
      <c r="Y287" t="str">
        <f>IFERROR(VLOOKUP(Tabela3[[#This Row],[Disciplina]],q2015_1[],4,0),"_")</f>
        <v>_</v>
      </c>
    </row>
    <row r="288" spans="1:25" x14ac:dyDescent="0.25">
      <c r="A288" s="3" t="s">
        <v>754</v>
      </c>
      <c r="B288">
        <f>IFERROR(VLOOKUP(Tabela3[[#This Row],[Disciplina]],Tabela10[],2,0),"-")</f>
        <v>0</v>
      </c>
      <c r="C288" s="3" t="str">
        <f>IFERROR(VLOOKUP(Tabela3[[#This Row],[Disciplina]],Tabela10[],3,0),"-")</f>
        <v>Karina Passalacqua Morelli Frin</v>
      </c>
      <c r="D288" t="str">
        <f>IFERROR(VLOOKUP(Tabela3[[#This Row],[Disciplina]],Tabela9[],2,0),"-")</f>
        <v>-</v>
      </c>
      <c r="E288" s="7" t="str">
        <f>IFERROR(VLOOKUP(Tabela3[[#This Row],[Disciplina]],Tabela9[],3,0),"-")</f>
        <v>-</v>
      </c>
      <c r="F288" s="2" t="str">
        <f>IFERROR(VLOOKUP(Tabela3[[#This Row],[Disciplina]],Tabela8[],2,0),"-")</f>
        <v>-</v>
      </c>
      <c r="G288" s="7" t="str">
        <f>IFERROR(VLOOKUP(Tabela3[[#This Row],[Disciplina]],Tabela8[],3,0),"-")</f>
        <v>-</v>
      </c>
      <c r="H288" s="2" t="str">
        <f>IFERROR(VLOOKUP(Tabela3[[#This Row],[Disciplina]],q2016_3[],2,0),"_")</f>
        <v>_</v>
      </c>
      <c r="I288" s="2" t="str">
        <f>IFERROR(VLOOKUP(Tabela3[[#This Row],[Disciplina]],q2016_3[],3,0),"-")</f>
        <v>-</v>
      </c>
      <c r="J288" s="5" t="str">
        <f>IFERROR(VLOOKUP(Tabela3[[#This Row],[Disciplina]],q2016_3[],4,0),"-")</f>
        <v>-</v>
      </c>
      <c r="K288" s="2" t="str">
        <f>IFERROR(VLOOKUP(Tabela3[[#This Row],[Disciplina]],q2016_2[],2,0),"_")</f>
        <v>_</v>
      </c>
      <c r="L288" s="2" t="str">
        <f>IFERROR(VLOOKUP(Tabela3[[#This Row],[Disciplina]],q2016_2[],3,0),"-")</f>
        <v>-</v>
      </c>
      <c r="M288" s="5" t="str">
        <f>IFERROR(VLOOKUP(Tabela3[[#This Row],[Disciplina]],q2016_2[],4,0),"-")</f>
        <v>-</v>
      </c>
      <c r="N288" s="6" t="str">
        <f>IFERROR(VLOOKUP(Tabela3[[#This Row],[Disciplina]],q2016_1[],2,0),"_")</f>
        <v>_</v>
      </c>
      <c r="O288" s="2" t="str">
        <f>IFERROR(VLOOKUP(Tabela3[[#This Row],[Disciplina]],q2016_1[],3,0),"-")</f>
        <v>-</v>
      </c>
      <c r="P288" s="5" t="str">
        <f>IFERROR(VLOOKUP(Tabela3[[#This Row],[Disciplina]],q2016_1[],4,0),"-")</f>
        <v>-</v>
      </c>
      <c r="Q288" s="2" t="str">
        <f>IFERROR(VLOOKUP(Tabela3[[#This Row],[Disciplina]],q2015_3[],2,0),"_")</f>
        <v>_</v>
      </c>
      <c r="R288" s="2" t="str">
        <f>IFERROR(VLOOKUP(Tabela3[[#This Row],[Disciplina]],q2015_3[],3,0),"_")</f>
        <v>_</v>
      </c>
      <c r="S288" s="5" t="str">
        <f>IFERROR(VLOOKUP(Tabela3[[#This Row],[Disciplina]],q2015_3[],4,0),"_")</f>
        <v>_</v>
      </c>
      <c r="T288" s="6" t="str">
        <f>IFERROR(VLOOKUP(Tabela3[[#This Row],[Disciplina]],q2015_2[],2,0),"_")</f>
        <v>_</v>
      </c>
      <c r="U288" s="2" t="str">
        <f>IFERROR(VLOOKUP(Tabela3[[#This Row],[Disciplina]],q2015_2[],3,0),"_")</f>
        <v>_</v>
      </c>
      <c r="V288" s="7" t="str">
        <f>IFERROR(VLOOKUP(Tabela3[[#This Row],[Disciplina]],q2015_2[],4,0),"_")</f>
        <v>_</v>
      </c>
      <c r="W288" s="2" t="str">
        <f>IFERROR(VLOOKUP(Tabela3[[#This Row],[Disciplina]],q2015_1[],2,0),"_")</f>
        <v>_</v>
      </c>
      <c r="X288" s="2" t="str">
        <f>IFERROR(VLOOKUP(Tabela3[[#This Row],[Disciplina]],q2015_1[],3,0),"_")</f>
        <v>_</v>
      </c>
      <c r="Y288" s="2" t="str">
        <f>IFERROR(VLOOKUP(Tabela3[[#This Row],[Disciplina]],q2015_1[],4,0),"_")</f>
        <v>_</v>
      </c>
    </row>
    <row r="289" spans="1:25" x14ac:dyDescent="0.25">
      <c r="A289" s="3" t="s">
        <v>689</v>
      </c>
      <c r="B289" t="str">
        <f>IFERROR(VLOOKUP(Tabela3[[#This Row],[Disciplina]],Tabela10[],2,0),"-")</f>
        <v>-</v>
      </c>
      <c r="C289" s="3" t="str">
        <f>IFERROR(VLOOKUP(Tabela3[[#This Row],[Disciplina]],Tabela10[],3,0),"-")</f>
        <v>-</v>
      </c>
      <c r="D289">
        <f>IFERROR(VLOOKUP(Tabela3[[#This Row],[Disciplina]],Tabela9[],2,0),"-")</f>
        <v>0</v>
      </c>
      <c r="E289" s="7" t="str">
        <f>IFERROR(VLOOKUP(Tabela3[[#This Row],[Disciplina]],Tabela9[],3,0),"-")</f>
        <v>ANDRE SARTO POLO</v>
      </c>
      <c r="F289" s="2" t="str">
        <f>IFERROR(VLOOKUP(Tabela3[[#This Row],[Disciplina]],Tabela8[],2,0),"-")</f>
        <v>-</v>
      </c>
      <c r="G289" s="7" t="str">
        <f>IFERROR(VLOOKUP(Tabela3[[#This Row],[Disciplina]],Tabela8[],3,0),"-")</f>
        <v>-</v>
      </c>
      <c r="H289" s="2" t="str">
        <f>IFERROR(VLOOKUP(Tabela3[[#This Row],[Disciplina]],q2016_3[],2,0),"_")</f>
        <v>_</v>
      </c>
      <c r="I289" s="2" t="str">
        <f>IFERROR(VLOOKUP(Tabela3[[#This Row],[Disciplina]],q2016_3[],3,0),"-")</f>
        <v>-</v>
      </c>
      <c r="J289" s="5" t="str">
        <f>IFERROR(VLOOKUP(Tabela3[[#This Row],[Disciplina]],q2016_3[],4,0),"-")</f>
        <v>-</v>
      </c>
      <c r="K289" s="2" t="str">
        <f>IFERROR(VLOOKUP(Tabela3[[#This Row],[Disciplina]],q2016_2[],2,0),"_")</f>
        <v>_</v>
      </c>
      <c r="L289" s="2" t="str">
        <f>IFERROR(VLOOKUP(Tabela3[[#This Row],[Disciplina]],q2016_2[],3,0),"-")</f>
        <v>-</v>
      </c>
      <c r="M289" s="5" t="str">
        <f>IFERROR(VLOOKUP(Tabela3[[#This Row],[Disciplina]],q2016_2[],4,0),"-")</f>
        <v>-</v>
      </c>
      <c r="N289" s="6" t="str">
        <f>IFERROR(VLOOKUP(Tabela3[[#This Row],[Disciplina]],q2016_1[],2,0),"_")</f>
        <v>_</v>
      </c>
      <c r="O289" s="2" t="str">
        <f>IFERROR(VLOOKUP(Tabela3[[#This Row],[Disciplina]],q2016_1[],3,0),"-")</f>
        <v>-</v>
      </c>
      <c r="P289" s="5" t="str">
        <f>IFERROR(VLOOKUP(Tabela3[[#This Row],[Disciplina]],q2016_1[],4,0),"-")</f>
        <v>-</v>
      </c>
      <c r="Q289" s="2" t="str">
        <f>IFERROR(VLOOKUP(Tabela3[[#This Row],[Disciplina]],q2015_3[],2,0),"_")</f>
        <v>_</v>
      </c>
      <c r="R289" s="2" t="str">
        <f>IFERROR(VLOOKUP(Tabela3[[#This Row],[Disciplina]],q2015_3[],3,0),"_")</f>
        <v>_</v>
      </c>
      <c r="S289" s="5" t="str">
        <f>IFERROR(VLOOKUP(Tabela3[[#This Row],[Disciplina]],q2015_3[],4,0),"_")</f>
        <v>_</v>
      </c>
      <c r="T289" s="6" t="str">
        <f>IFERROR(VLOOKUP(Tabela3[[#This Row],[Disciplina]],q2015_2[],2,0),"_")</f>
        <v>_</v>
      </c>
      <c r="U289" s="2" t="str">
        <f>IFERROR(VLOOKUP(Tabela3[[#This Row],[Disciplina]],q2015_2[],3,0),"_")</f>
        <v>_</v>
      </c>
      <c r="V289" s="7" t="str">
        <f>IFERROR(VLOOKUP(Tabela3[[#This Row],[Disciplina]],q2015_2[],4,0),"_")</f>
        <v>_</v>
      </c>
      <c r="W289" s="2" t="str">
        <f>IFERROR(VLOOKUP(Tabela3[[#This Row],[Disciplina]],q2015_1[],2,0),"_")</f>
        <v>_</v>
      </c>
      <c r="X289" s="2" t="str">
        <f>IFERROR(VLOOKUP(Tabela3[[#This Row],[Disciplina]],q2015_1[],3,0),"_")</f>
        <v>_</v>
      </c>
      <c r="Y289" s="2" t="str">
        <f>IFERROR(VLOOKUP(Tabela3[[#This Row],[Disciplina]],q2015_1[],4,0),"_")</f>
        <v>_</v>
      </c>
    </row>
    <row r="290" spans="1:25" x14ac:dyDescent="0.25">
      <c r="A290" s="3" t="s">
        <v>148</v>
      </c>
      <c r="B290">
        <f>IFERROR(VLOOKUP(Tabela3[[#This Row],[Disciplina]],Tabela10[],2,0),"-")</f>
        <v>0</v>
      </c>
      <c r="C290" s="3" t="str">
        <f>IFERROR(VLOOKUP(Tabela3[[#This Row],[Disciplina]],Tabela10[],3,0),"-")</f>
        <v>Mirela Inês De Sairre</v>
      </c>
      <c r="D290" s="10" t="str">
        <f>IFERROR(VLOOKUP(Tabela3[[#This Row],[Disciplina]],Tabela9[],2,0),"-")</f>
        <v>-</v>
      </c>
      <c r="E290" s="3" t="str">
        <f>IFERROR(VLOOKUP(Tabela3[[#This Row],[Disciplina]],Tabela9[],3,0),"-")</f>
        <v>-</v>
      </c>
      <c r="F290" s="10" t="str">
        <f>IFERROR(VLOOKUP(Tabela3[[#This Row],[Disciplina]],Tabela8[],2,0),"-")</f>
        <v>-</v>
      </c>
      <c r="G290" s="3" t="str">
        <f>IFERROR(VLOOKUP(Tabela3[[#This Row],[Disciplina]],Tabela8[],3,0),"-")</f>
        <v>-</v>
      </c>
      <c r="H290">
        <f>IFERROR(VLOOKUP(Tabela3[[#This Row],[Disciplina]],q2016_3[],2,0),"_")</f>
        <v>3</v>
      </c>
      <c r="I290">
        <f>IFERROR(VLOOKUP(Tabela3[[#This Row],[Disciplina]],q2016_3[],3,0),"-")</f>
        <v>0</v>
      </c>
      <c r="J290" s="4" t="str">
        <f>IFERROR(VLOOKUP(Tabela3[[#This Row],[Disciplina]],q2016_3[],4,0),"-")</f>
        <v>Fernando Heering Bartoloni</v>
      </c>
      <c r="K290" t="str">
        <f>IFERROR(VLOOKUP(Tabela3[[#This Row],[Disciplina]],q2016_2[],2,0),"_")</f>
        <v>_</v>
      </c>
      <c r="L290" t="str">
        <f>IFERROR(VLOOKUP(Tabela3[[#This Row],[Disciplina]],q2016_2[],3,0),"-")</f>
        <v>-</v>
      </c>
      <c r="M290" s="4" t="str">
        <f>IFERROR(VLOOKUP(Tabela3[[#This Row],[Disciplina]],q2016_2[],4,0),"-")</f>
        <v>-</v>
      </c>
      <c r="N290" s="9" t="str">
        <f>IFERROR(VLOOKUP(Tabela3[[#This Row],[Disciplina]],q2016_1[],2,0),"_")</f>
        <v>_</v>
      </c>
      <c r="O290" t="str">
        <f>IFERROR(VLOOKUP(Tabela3[[#This Row],[Disciplina]],q2016_1[],3,0),"-")</f>
        <v>-</v>
      </c>
      <c r="P290" s="4" t="str">
        <f>IFERROR(VLOOKUP(Tabela3[[#This Row],[Disciplina]],q2016_1[],4,0),"-")</f>
        <v>-</v>
      </c>
      <c r="Q290">
        <f>IFERROR(VLOOKUP(Tabela3[[#This Row],[Disciplina]],q2015_3[],2,0),"_")</f>
        <v>2</v>
      </c>
      <c r="R290">
        <f>IFERROR(VLOOKUP(Tabela3[[#This Row],[Disciplina]],q2015_3[],3,0),"_")</f>
        <v>0</v>
      </c>
      <c r="S290" s="4" t="str">
        <f>IFERROR(VLOOKUP(Tabela3[[#This Row],[Disciplina]],q2015_3[],4,0),"_")</f>
        <v>Fernando Heering Bartoloni</v>
      </c>
      <c r="T290" s="9" t="str">
        <f>IFERROR(VLOOKUP(Tabela3[[#This Row],[Disciplina]],q2015_2[],2,0),"_")</f>
        <v>_</v>
      </c>
      <c r="U290" t="str">
        <f>IFERROR(VLOOKUP(Tabela3[[#This Row],[Disciplina]],q2015_2[],3,0),"_")</f>
        <v>_</v>
      </c>
      <c r="V290" s="3" t="str">
        <f>IFERROR(VLOOKUP(Tabela3[[#This Row],[Disciplina]],q2015_2[],4,0),"_")</f>
        <v>_</v>
      </c>
      <c r="W290" t="str">
        <f>IFERROR(VLOOKUP(Tabela3[[#This Row],[Disciplina]],q2015_1[],2,0),"_")</f>
        <v>_</v>
      </c>
      <c r="X290" t="str">
        <f>IFERROR(VLOOKUP(Tabela3[[#This Row],[Disciplina]],q2015_1[],3,0),"_")</f>
        <v>_</v>
      </c>
      <c r="Y290" t="str">
        <f>IFERROR(VLOOKUP(Tabela3[[#This Row],[Disciplina]],q2015_1[],4,0),"_")</f>
        <v>_</v>
      </c>
    </row>
    <row r="291" spans="1:25" x14ac:dyDescent="0.25">
      <c r="A291" s="3" t="s">
        <v>339</v>
      </c>
      <c r="B291">
        <f>IFERROR(VLOOKUP(Tabela3[[#This Row],[Disciplina]],Tabela10[],2,0),"-")</f>
        <v>0</v>
      </c>
      <c r="C291" s="3" t="str">
        <f>IFERROR(VLOOKUP(Tabela3[[#This Row],[Disciplina]],Tabela10[],3,0),"-")</f>
        <v>Joao Henrique Ghilardi Lago</v>
      </c>
      <c r="D291" s="10" t="str">
        <f>IFERROR(VLOOKUP(Tabela3[[#This Row],[Disciplina]],Tabela9[],2,0),"-")</f>
        <v>-</v>
      </c>
      <c r="E291" s="3" t="str">
        <f>IFERROR(VLOOKUP(Tabela3[[#This Row],[Disciplina]],Tabela9[],3,0),"-")</f>
        <v>-</v>
      </c>
      <c r="F291" s="10" t="str">
        <f>IFERROR(VLOOKUP(Tabela3[[#This Row],[Disciplina]],Tabela8[],2,0),"-")</f>
        <v>-</v>
      </c>
      <c r="G291" s="3" t="str">
        <f>IFERROR(VLOOKUP(Tabela3[[#This Row],[Disciplina]],Tabela8[],3,0),"-")</f>
        <v>-</v>
      </c>
      <c r="H291" s="2" t="str">
        <f>IFERROR(VLOOKUP(Tabela3[[#This Row],[Disciplina]],q2016_3[],2,0),"_")</f>
        <v>_</v>
      </c>
      <c r="I291" s="2" t="str">
        <f>IFERROR(VLOOKUP(Tabela3[[#This Row],[Disciplina]],q2016_3[],3,0),"-")</f>
        <v>-</v>
      </c>
      <c r="J291" s="5" t="str">
        <f>IFERROR(VLOOKUP(Tabela3[[#This Row],[Disciplina]],q2016_3[],4,0),"-")</f>
        <v>-</v>
      </c>
      <c r="K291" s="2" t="str">
        <f>IFERROR(VLOOKUP(Tabela3[[#This Row],[Disciplina]],q2016_2[],2,0),"_")</f>
        <v>_</v>
      </c>
      <c r="L291" s="2" t="str">
        <f>IFERROR(VLOOKUP(Tabela3[[#This Row],[Disciplina]],q2016_2[],3,0),"-")</f>
        <v>-</v>
      </c>
      <c r="M291" s="5" t="str">
        <f>IFERROR(VLOOKUP(Tabela3[[#This Row],[Disciplina]],q2016_2[],4,0),"-")</f>
        <v>-</v>
      </c>
      <c r="N291" s="6">
        <f>IFERROR(VLOOKUP(Tabela3[[#This Row],[Disciplina]],q2016_1[],2,0),"_")</f>
        <v>2</v>
      </c>
      <c r="O291" s="2">
        <f>IFERROR(VLOOKUP(Tabela3[[#This Row],[Disciplina]],q2016_1[],3,0),"-")</f>
        <v>0</v>
      </c>
      <c r="P291" s="5" t="str">
        <f>IFERROR(VLOOKUP(Tabela3[[#This Row],[Disciplina]],q2016_1[],4,0),"-")</f>
        <v>Leonardo José Steil</v>
      </c>
      <c r="Q291" s="2" t="str">
        <f>IFERROR(VLOOKUP(Tabela3[[#This Row],[Disciplina]],q2015_3[],2,0),"_")</f>
        <v>_</v>
      </c>
      <c r="R291" s="2" t="str">
        <f>IFERROR(VLOOKUP(Tabela3[[#This Row],[Disciplina]],q2015_3[],3,0),"_")</f>
        <v>_</v>
      </c>
      <c r="S291" s="5" t="str">
        <f>IFERROR(VLOOKUP(Tabela3[[#This Row],[Disciplina]],q2015_3[],4,0),"_")</f>
        <v>_</v>
      </c>
      <c r="T291" s="6" t="str">
        <f>IFERROR(VLOOKUP(Tabela3[[#This Row],[Disciplina]],q2015_2[],2,0),"_")</f>
        <v>_</v>
      </c>
      <c r="U291" s="2" t="str">
        <f>IFERROR(VLOOKUP(Tabela3[[#This Row],[Disciplina]],q2015_2[],3,0),"_")</f>
        <v>_</v>
      </c>
      <c r="V291" s="7" t="str">
        <f>IFERROR(VLOOKUP(Tabela3[[#This Row],[Disciplina]],q2015_2[],4,0),"_")</f>
        <v>_</v>
      </c>
      <c r="W291" s="2">
        <f>IFERROR(VLOOKUP(Tabela3[[#This Row],[Disciplina]],q2015_1[],2,0),"_")</f>
        <v>2</v>
      </c>
      <c r="X291" s="2">
        <f>IFERROR(VLOOKUP(Tabela3[[#This Row],[Disciplina]],q2015_1[],3,0),"_")</f>
        <v>0</v>
      </c>
      <c r="Y291" s="2" t="str">
        <f>IFERROR(VLOOKUP(Tabela3[[#This Row],[Disciplina]],q2015_1[],4,0),"_")</f>
        <v xml:space="preserve">LEONARDO STEIL </v>
      </c>
    </row>
    <row r="292" spans="1:25" x14ac:dyDescent="0.25">
      <c r="A292" s="3" t="s">
        <v>565</v>
      </c>
      <c r="B292" t="str">
        <f>IFERROR(VLOOKUP(Tabela3[[#This Row],[Disciplina]],Tabela10[],2,0),"-")</f>
        <v>-</v>
      </c>
      <c r="C292" s="3" t="str">
        <f>IFERROR(VLOOKUP(Tabela3[[#This Row],[Disciplina]],Tabela10[],3,0),"-")</f>
        <v>-</v>
      </c>
      <c r="D292" s="10" t="str">
        <f>IFERROR(VLOOKUP(Tabela3[[#This Row],[Disciplina]],Tabela9[],2,0),"-")</f>
        <v>-</v>
      </c>
      <c r="E292" s="3" t="str">
        <f>IFERROR(VLOOKUP(Tabela3[[#This Row],[Disciplina]],Tabela9[],3,0),"-")</f>
        <v>-</v>
      </c>
      <c r="F292" s="10" t="str">
        <f>IFERROR(VLOOKUP(Tabela3[[#This Row],[Disciplina]],Tabela8[],2,0),"-")</f>
        <v>-</v>
      </c>
      <c r="G292" s="3" t="str">
        <f>IFERROR(VLOOKUP(Tabela3[[#This Row],[Disciplina]],Tabela8[],3,0),"-")</f>
        <v>-</v>
      </c>
      <c r="H292" s="2" t="str">
        <f>IFERROR(VLOOKUP(Tabela3[[#This Row],[Disciplina]],q2016_3[],2,0),"_")</f>
        <v>_</v>
      </c>
      <c r="I292" s="2" t="str">
        <f>IFERROR(VLOOKUP(Tabela3[[#This Row],[Disciplina]],q2016_3[],3,0),"-")</f>
        <v>-</v>
      </c>
      <c r="J292" s="5" t="str">
        <f>IFERROR(VLOOKUP(Tabela3[[#This Row],[Disciplina]],q2016_3[],4,0),"-")</f>
        <v>-</v>
      </c>
      <c r="K292" s="2" t="str">
        <f>IFERROR(VLOOKUP(Tabela3[[#This Row],[Disciplina]],q2016_2[],2,0),"_")</f>
        <v>_</v>
      </c>
      <c r="L292" s="2" t="str">
        <f>IFERROR(VLOOKUP(Tabela3[[#This Row],[Disciplina]],q2016_2[],3,0),"-")</f>
        <v>-</v>
      </c>
      <c r="M292" s="5" t="str">
        <f>IFERROR(VLOOKUP(Tabela3[[#This Row],[Disciplina]],q2016_2[],4,0),"-")</f>
        <v>-</v>
      </c>
      <c r="N292" s="6" t="str">
        <f>IFERROR(VLOOKUP(Tabela3[[#This Row],[Disciplina]],q2016_1[],2,0),"_")</f>
        <v>_</v>
      </c>
      <c r="O292" s="2" t="str">
        <f>IFERROR(VLOOKUP(Tabela3[[#This Row],[Disciplina]],q2016_1[],3,0),"-")</f>
        <v>-</v>
      </c>
      <c r="P292" s="5" t="str">
        <f>IFERROR(VLOOKUP(Tabela3[[#This Row],[Disciplina]],q2016_1[],4,0),"-")</f>
        <v>-</v>
      </c>
      <c r="Q292" s="2" t="str">
        <f>IFERROR(VLOOKUP(Tabela3[[#This Row],[Disciplina]],q2015_3[],2,0),"_")</f>
        <v>_</v>
      </c>
      <c r="R292" s="2" t="str">
        <f>IFERROR(VLOOKUP(Tabela3[[#This Row],[Disciplina]],q2015_3[],3,0),"_")</f>
        <v>_</v>
      </c>
      <c r="S292" s="5" t="str">
        <f>IFERROR(VLOOKUP(Tabela3[[#This Row],[Disciplina]],q2015_3[],4,0),"_")</f>
        <v>_</v>
      </c>
      <c r="T292" s="6" t="str">
        <f>IFERROR(VLOOKUP(Tabela3[[#This Row],[Disciplina]],q2015_2[],2,0),"_")</f>
        <v>_</v>
      </c>
      <c r="U292" s="2" t="str">
        <f>IFERROR(VLOOKUP(Tabela3[[#This Row],[Disciplina]],q2015_2[],3,0),"_")</f>
        <v>_</v>
      </c>
      <c r="V292" s="7" t="str">
        <f>IFERROR(VLOOKUP(Tabela3[[#This Row],[Disciplina]],q2015_2[],4,0),"_")</f>
        <v>_</v>
      </c>
      <c r="W292" s="2">
        <f>IFERROR(VLOOKUP(Tabela3[[#This Row],[Disciplina]],q2015_1[],2,0),"_")</f>
        <v>2</v>
      </c>
      <c r="X292" s="2">
        <f>IFERROR(VLOOKUP(Tabela3[[#This Row],[Disciplina]],q2015_1[],3,0),"_")</f>
        <v>0</v>
      </c>
      <c r="Y292" s="2" t="str">
        <f>IFERROR(VLOOKUP(Tabela3[[#This Row],[Disciplina]],q2015_1[],4,0),"_")</f>
        <v>GUSTAVO MICHEL MENDOZA LA TORRE</v>
      </c>
    </row>
    <row r="293" spans="1:25" x14ac:dyDescent="0.25">
      <c r="A293" s="3" t="s">
        <v>150</v>
      </c>
      <c r="B293" t="str">
        <f>IFERROR(VLOOKUP(Tabela3[[#This Row],[Disciplina]],Tabela10[],2,0),"-")</f>
        <v>-</v>
      </c>
      <c r="C293" s="3" t="str">
        <f>IFERROR(VLOOKUP(Tabela3[[#This Row],[Disciplina]],Tabela10[],3,0),"-")</f>
        <v>-</v>
      </c>
      <c r="D293" s="10">
        <f>IFERROR(VLOOKUP(Tabela3[[#This Row],[Disciplina]],Tabela9[],2,0),"-")</f>
        <v>0</v>
      </c>
      <c r="E293" s="3" t="str">
        <f>IFERROR(VLOOKUP(Tabela3[[#This Row],[Disciplina]],Tabela9[],3,0),"-")</f>
        <v>MAISA HELENA ALTARUGIO</v>
      </c>
      <c r="F293" s="10" t="str">
        <f>IFERROR(VLOOKUP(Tabela3[[#This Row],[Disciplina]],Tabela8[],2,0),"-")</f>
        <v>-</v>
      </c>
      <c r="G293" s="3" t="str">
        <f>IFERROR(VLOOKUP(Tabela3[[#This Row],[Disciplina]],Tabela8[],3,0),"-")</f>
        <v>-</v>
      </c>
      <c r="H293">
        <f>IFERROR(VLOOKUP(Tabela3[[#This Row],[Disciplina]],q2016_3[],2,0),"_")</f>
        <v>2</v>
      </c>
      <c r="I293">
        <f>IFERROR(VLOOKUP(Tabela3[[#This Row],[Disciplina]],q2016_3[],3,0),"-")</f>
        <v>0</v>
      </c>
      <c r="J293" s="4" t="str">
        <f>IFERROR(VLOOKUP(Tabela3[[#This Row],[Disciplina]],q2016_3[],4,0),"-")</f>
        <v>Allan Moreira Xavier</v>
      </c>
      <c r="K293" t="str">
        <f>IFERROR(VLOOKUP(Tabela3[[#This Row],[Disciplina]],q2016_2[],2,0),"_")</f>
        <v>_</v>
      </c>
      <c r="L293" t="str">
        <f>IFERROR(VLOOKUP(Tabela3[[#This Row],[Disciplina]],q2016_2[],3,0),"-")</f>
        <v>-</v>
      </c>
      <c r="M293" s="4" t="str">
        <f>IFERROR(VLOOKUP(Tabela3[[#This Row],[Disciplina]],q2016_2[],4,0),"-")</f>
        <v>-</v>
      </c>
      <c r="N293" s="9" t="str">
        <f>IFERROR(VLOOKUP(Tabela3[[#This Row],[Disciplina]],q2016_1[],2,0),"_")</f>
        <v>_</v>
      </c>
      <c r="O293" t="str">
        <f>IFERROR(VLOOKUP(Tabela3[[#This Row],[Disciplina]],q2016_1[],3,0),"-")</f>
        <v>-</v>
      </c>
      <c r="P293" s="4" t="str">
        <f>IFERROR(VLOOKUP(Tabela3[[#This Row],[Disciplina]],q2016_1[],4,0),"-")</f>
        <v>-</v>
      </c>
      <c r="Q293" t="str">
        <f>IFERROR(VLOOKUP(Tabela3[[#This Row],[Disciplina]],q2015_3[],2,0),"_")</f>
        <v>_</v>
      </c>
      <c r="R293" t="str">
        <f>IFERROR(VLOOKUP(Tabela3[[#This Row],[Disciplina]],q2015_3[],3,0),"_")</f>
        <v>_</v>
      </c>
      <c r="S293" s="4" t="str">
        <f>IFERROR(VLOOKUP(Tabela3[[#This Row],[Disciplina]],q2015_3[],4,0),"_")</f>
        <v>_</v>
      </c>
      <c r="T293" s="9" t="str">
        <f>IFERROR(VLOOKUP(Tabela3[[#This Row],[Disciplina]],q2015_2[],2,0),"_")</f>
        <v>_</v>
      </c>
      <c r="U293" t="str">
        <f>IFERROR(VLOOKUP(Tabela3[[#This Row],[Disciplina]],q2015_2[],3,0),"_")</f>
        <v>_</v>
      </c>
      <c r="V293" s="3" t="str">
        <f>IFERROR(VLOOKUP(Tabela3[[#This Row],[Disciplina]],q2015_2[],4,0),"_")</f>
        <v>_</v>
      </c>
      <c r="W293" t="str">
        <f>IFERROR(VLOOKUP(Tabela3[[#This Row],[Disciplina]],q2015_1[],2,0),"_")</f>
        <v>_</v>
      </c>
      <c r="X293" t="str">
        <f>IFERROR(VLOOKUP(Tabela3[[#This Row],[Disciplina]],q2015_1[],3,0),"_")</f>
        <v>_</v>
      </c>
      <c r="Y293" t="str">
        <f>IFERROR(VLOOKUP(Tabela3[[#This Row],[Disciplina]],q2015_1[],4,0),"_")</f>
        <v>_</v>
      </c>
    </row>
    <row r="294" spans="1:25" x14ac:dyDescent="0.25">
      <c r="A294" s="3" t="s">
        <v>152</v>
      </c>
      <c r="B294" t="str">
        <f>IFERROR(VLOOKUP(Tabela3[[#This Row],[Disciplina]],Tabela10[],2,0),"-")</f>
        <v>-</v>
      </c>
      <c r="C294" s="3" t="str">
        <f>IFERROR(VLOOKUP(Tabela3[[#This Row],[Disciplina]],Tabela10[],3,0),"-")</f>
        <v>-</v>
      </c>
      <c r="D294" s="10">
        <f>IFERROR(VLOOKUP(Tabela3[[#This Row],[Disciplina]],Tabela9[],2,0),"-")</f>
        <v>0</v>
      </c>
      <c r="E294" s="3" t="str">
        <f>IFERROR(VLOOKUP(Tabela3[[#This Row],[Disciplina]],Tabela9[],3,0),"-")</f>
        <v>PATRICIA ELIANE FISCARELLI</v>
      </c>
      <c r="F294" s="10" t="str">
        <f>IFERROR(VLOOKUP(Tabela3[[#This Row],[Disciplina]],Tabela8[],2,0),"-")</f>
        <v>-</v>
      </c>
      <c r="G294" s="3" t="str">
        <f>IFERROR(VLOOKUP(Tabela3[[#This Row],[Disciplina]],Tabela8[],3,0),"-")</f>
        <v>-</v>
      </c>
      <c r="H294">
        <f>IFERROR(VLOOKUP(Tabela3[[#This Row],[Disciplina]],q2016_3[],2,0),"_")</f>
        <v>1</v>
      </c>
      <c r="I294">
        <f>IFERROR(VLOOKUP(Tabela3[[#This Row],[Disciplina]],q2016_3[],3,0),"-")</f>
        <v>0</v>
      </c>
      <c r="J294" s="4" t="str">
        <f>IFERROR(VLOOKUP(Tabela3[[#This Row],[Disciplina]],q2016_3[],4,0),"-")</f>
        <v>Solange Wagner Locatelli</v>
      </c>
      <c r="K294">
        <f>IFERROR(VLOOKUP(Tabela3[[#This Row],[Disciplina]],q2016_2[],2,0),"_")</f>
        <v>2</v>
      </c>
      <c r="L294">
        <f>IFERROR(VLOOKUP(Tabela3[[#This Row],[Disciplina]],q2016_2[],3,0),"-")</f>
        <v>0</v>
      </c>
      <c r="M294" s="4" t="str">
        <f>IFERROR(VLOOKUP(Tabela3[[#This Row],[Disciplina]],q2016_2[],4,0),"-")</f>
        <v>André Sarto Polo</v>
      </c>
      <c r="N294" s="9" t="str">
        <f>IFERROR(VLOOKUP(Tabela3[[#This Row],[Disciplina]],q2016_1[],2,0),"_")</f>
        <v>_</v>
      </c>
      <c r="O294" t="str">
        <f>IFERROR(VLOOKUP(Tabela3[[#This Row],[Disciplina]],q2016_1[],3,0),"-")</f>
        <v>-</v>
      </c>
      <c r="P294" s="4" t="str">
        <f>IFERROR(VLOOKUP(Tabela3[[#This Row],[Disciplina]],q2016_1[],4,0),"-")</f>
        <v>-</v>
      </c>
      <c r="Q294" t="str">
        <f>IFERROR(VLOOKUP(Tabela3[[#This Row],[Disciplina]],q2015_3[],2,0),"_")</f>
        <v>_</v>
      </c>
      <c r="R294" t="str">
        <f>IFERROR(VLOOKUP(Tabela3[[#This Row],[Disciplina]],q2015_3[],3,0),"_")</f>
        <v>_</v>
      </c>
      <c r="S294" s="4" t="str">
        <f>IFERROR(VLOOKUP(Tabela3[[#This Row],[Disciplina]],q2015_3[],4,0),"_")</f>
        <v>_</v>
      </c>
      <c r="T294" s="9" t="str">
        <f>IFERROR(VLOOKUP(Tabela3[[#This Row],[Disciplina]],q2015_2[],2,0),"_")</f>
        <v>_</v>
      </c>
      <c r="U294" t="str">
        <f>IFERROR(VLOOKUP(Tabela3[[#This Row],[Disciplina]],q2015_2[],3,0),"_")</f>
        <v>_</v>
      </c>
      <c r="V294" s="3" t="str">
        <f>IFERROR(VLOOKUP(Tabela3[[#This Row],[Disciplina]],q2015_2[],4,0),"_")</f>
        <v>_</v>
      </c>
      <c r="W294">
        <f>IFERROR(VLOOKUP(Tabela3[[#This Row],[Disciplina]],q2015_1[],2,0),"_")</f>
        <v>1</v>
      </c>
      <c r="X294">
        <f>IFERROR(VLOOKUP(Tabela3[[#This Row],[Disciplina]],q2015_1[],3,0),"_")</f>
        <v>0</v>
      </c>
      <c r="Y294" t="str">
        <f>IFERROR(VLOOKUP(Tabela3[[#This Row],[Disciplina]],q2015_1[],4,0),"_")</f>
        <v>HUEDER PAULO MOISÉS DE OLIVEIRA</v>
      </c>
    </row>
    <row r="295" spans="1:25" x14ac:dyDescent="0.25">
      <c r="A295" s="3" t="s">
        <v>263</v>
      </c>
      <c r="B295" t="str">
        <f>IFERROR(VLOOKUP(Tabela3[[#This Row],[Disciplina]],Tabela10[],2,0),"-")</f>
        <v>-</v>
      </c>
      <c r="C295" s="3" t="str">
        <f>IFERROR(VLOOKUP(Tabela3[[#This Row],[Disciplina]],Tabela10[],3,0),"-")</f>
        <v>-</v>
      </c>
      <c r="D295" s="10" t="str">
        <f>IFERROR(VLOOKUP(Tabela3[[#This Row],[Disciplina]],Tabela9[],2,0),"-")</f>
        <v>-</v>
      </c>
      <c r="E295" s="3" t="str">
        <f>IFERROR(VLOOKUP(Tabela3[[#This Row],[Disciplina]],Tabela9[],3,0),"-")</f>
        <v>-</v>
      </c>
      <c r="F295" s="10" t="str">
        <f>IFERROR(VLOOKUP(Tabela3[[#This Row],[Disciplina]],Tabela8[],2,0),"-")</f>
        <v>-</v>
      </c>
      <c r="G295" s="3" t="str">
        <f>IFERROR(VLOOKUP(Tabela3[[#This Row],[Disciplina]],Tabela8[],3,0),"-")</f>
        <v>-</v>
      </c>
      <c r="H295" s="2" t="str">
        <f>IFERROR(VLOOKUP(Tabela3[[#This Row],[Disciplina]],q2016_3[],2,0),"_")</f>
        <v>_</v>
      </c>
      <c r="I295" s="2" t="str">
        <f>IFERROR(VLOOKUP(Tabela3[[#This Row],[Disciplina]],q2016_3[],3,0),"-")</f>
        <v>-</v>
      </c>
      <c r="J295" s="5" t="str">
        <f>IFERROR(VLOOKUP(Tabela3[[#This Row],[Disciplina]],q2016_3[],4,0),"-")</f>
        <v>-</v>
      </c>
      <c r="K295" s="2">
        <f>IFERROR(VLOOKUP(Tabela3[[#This Row],[Disciplina]],q2016_2[],2,0),"_")</f>
        <v>1</v>
      </c>
      <c r="L295" s="2">
        <f>IFERROR(VLOOKUP(Tabela3[[#This Row],[Disciplina]],q2016_2[],3,0),"-")</f>
        <v>0</v>
      </c>
      <c r="M295" s="5" t="str">
        <f>IFERROR(VLOOKUP(Tabela3[[#This Row],[Disciplina]],q2016_2[],4,0),"-")</f>
        <v>Sergio Henrique Bezerra de Sousa Leal</v>
      </c>
      <c r="N295" s="6" t="str">
        <f>IFERROR(VLOOKUP(Tabela3[[#This Row],[Disciplina]],q2016_1[],2,0),"_")</f>
        <v>_</v>
      </c>
      <c r="O295" s="2" t="str">
        <f>IFERROR(VLOOKUP(Tabela3[[#This Row],[Disciplina]],q2016_1[],3,0),"-")</f>
        <v>-</v>
      </c>
      <c r="P295" s="5" t="str">
        <f>IFERROR(VLOOKUP(Tabela3[[#This Row],[Disciplina]],q2016_1[],4,0),"-")</f>
        <v>-</v>
      </c>
      <c r="Q295" s="2" t="str">
        <f>IFERROR(VLOOKUP(Tabela3[[#This Row],[Disciplina]],q2015_3[],2,0),"_")</f>
        <v>_</v>
      </c>
      <c r="R295" s="2" t="str">
        <f>IFERROR(VLOOKUP(Tabela3[[#This Row],[Disciplina]],q2015_3[],3,0),"_")</f>
        <v>_</v>
      </c>
      <c r="S295" s="5" t="str">
        <f>IFERROR(VLOOKUP(Tabela3[[#This Row],[Disciplina]],q2015_3[],4,0),"_")</f>
        <v>_</v>
      </c>
      <c r="T295" s="6">
        <f>IFERROR(VLOOKUP(Tabela3[[#This Row],[Disciplina]],q2015_2[],2,0),"_")</f>
        <v>0</v>
      </c>
      <c r="U295" s="2">
        <f>IFERROR(VLOOKUP(Tabela3[[#This Row],[Disciplina]],q2015_2[],3,0),"_")</f>
        <v>0</v>
      </c>
      <c r="V295" s="7" t="str">
        <f>IFERROR(VLOOKUP(Tabela3[[#This Row],[Disciplina]],q2015_2[],4,0),"_")</f>
        <v>Sergio Henrique Bezerra de Sousa Leal</v>
      </c>
      <c r="W295" s="2" t="str">
        <f>IFERROR(VLOOKUP(Tabela3[[#This Row],[Disciplina]],q2015_1[],2,0),"_")</f>
        <v>_</v>
      </c>
      <c r="X295" s="2" t="str">
        <f>IFERROR(VLOOKUP(Tabela3[[#This Row],[Disciplina]],q2015_1[],3,0),"_")</f>
        <v>_</v>
      </c>
      <c r="Y295" s="2" t="str">
        <f>IFERROR(VLOOKUP(Tabela3[[#This Row],[Disciplina]],q2015_1[],4,0),"_")</f>
        <v>_</v>
      </c>
    </row>
    <row r="296" spans="1:25" x14ac:dyDescent="0.25">
      <c r="A296" s="3" t="s">
        <v>294</v>
      </c>
      <c r="B296" t="str">
        <f>IFERROR(VLOOKUP(Tabela3[[#This Row],[Disciplina]],Tabela10[],2,0),"-")</f>
        <v>-</v>
      </c>
      <c r="C296" s="3" t="str">
        <f>IFERROR(VLOOKUP(Tabela3[[#This Row],[Disciplina]],Tabela10[],3,0),"-")</f>
        <v>-</v>
      </c>
      <c r="D296" s="10" t="str">
        <f>IFERROR(VLOOKUP(Tabela3[[#This Row],[Disciplina]],Tabela9[],2,0),"-")</f>
        <v>-</v>
      </c>
      <c r="E296" s="3" t="str">
        <f>IFERROR(VLOOKUP(Tabela3[[#This Row],[Disciplina]],Tabela9[],3,0),"-")</f>
        <v>-</v>
      </c>
      <c r="F296" s="10" t="str">
        <f>IFERROR(VLOOKUP(Tabela3[[#This Row],[Disciplina]],Tabela8[],2,0),"-")</f>
        <v>-</v>
      </c>
      <c r="G296" s="3" t="str">
        <f>IFERROR(VLOOKUP(Tabela3[[#This Row],[Disciplina]],Tabela8[],3,0),"-")</f>
        <v>-</v>
      </c>
      <c r="H296" s="2" t="str">
        <f>IFERROR(VLOOKUP(Tabela3[[#This Row],[Disciplina]],q2016_3[],2,0),"_")</f>
        <v>_</v>
      </c>
      <c r="I296" s="2" t="str">
        <f>IFERROR(VLOOKUP(Tabela3[[#This Row],[Disciplina]],q2016_3[],3,0),"-")</f>
        <v>-</v>
      </c>
      <c r="J296" s="5" t="str">
        <f>IFERROR(VLOOKUP(Tabela3[[#This Row],[Disciplina]],q2016_3[],4,0),"-")</f>
        <v>-</v>
      </c>
      <c r="K296" s="2" t="str">
        <f>IFERROR(VLOOKUP(Tabela3[[#This Row],[Disciplina]],q2016_2[],2,0),"_")</f>
        <v>_</v>
      </c>
      <c r="L296" s="2" t="str">
        <f>IFERROR(VLOOKUP(Tabela3[[#This Row],[Disciplina]],q2016_2[],3,0),"-")</f>
        <v>-</v>
      </c>
      <c r="M296" s="5" t="str">
        <f>IFERROR(VLOOKUP(Tabela3[[#This Row],[Disciplina]],q2016_2[],4,0),"-")</f>
        <v>-</v>
      </c>
      <c r="N296" s="9">
        <f>IFERROR(VLOOKUP(Tabela3[[#This Row],[Disciplina]],q2016_1[],2,0),"_")</f>
        <v>2</v>
      </c>
      <c r="O296">
        <f>IFERROR(VLOOKUP(Tabela3[[#This Row],[Disciplina]],q2016_1[],3,0),"-")</f>
        <v>0</v>
      </c>
      <c r="P296" s="4" t="str">
        <f>IFERROR(VLOOKUP(Tabela3[[#This Row],[Disciplina]],q2016_1[],4,0),"-")</f>
        <v>Arnaldo Rodrigues dos Santos Júnior</v>
      </c>
      <c r="Q296">
        <f>IFERROR(VLOOKUP(Tabela3[[#This Row],[Disciplina]],q2015_3[],2,0),"_")</f>
        <v>2</v>
      </c>
      <c r="R296">
        <f>IFERROR(VLOOKUP(Tabela3[[#This Row],[Disciplina]],q2015_3[],3,0),"_")</f>
        <v>0</v>
      </c>
      <c r="S296" s="4" t="str">
        <f>IFERROR(VLOOKUP(Tabela3[[#This Row],[Disciplina]],q2015_3[],4,0),"_")</f>
        <v>Marcela Sorelli Carneiro Ramos</v>
      </c>
      <c r="T296" s="9" t="str">
        <f>IFERROR(VLOOKUP(Tabela3[[#This Row],[Disciplina]],q2015_2[],2,0),"_")</f>
        <v>_</v>
      </c>
      <c r="U296" t="str">
        <f>IFERROR(VLOOKUP(Tabela3[[#This Row],[Disciplina]],q2015_2[],3,0),"_")</f>
        <v>_</v>
      </c>
      <c r="V296" s="3" t="str">
        <f>IFERROR(VLOOKUP(Tabela3[[#This Row],[Disciplina]],q2015_2[],4,0),"_")</f>
        <v>_</v>
      </c>
      <c r="W296" t="str">
        <f>IFERROR(VLOOKUP(Tabela3[[#This Row],[Disciplina]],q2015_1[],2,0),"_")</f>
        <v>_</v>
      </c>
      <c r="X296" t="str">
        <f>IFERROR(VLOOKUP(Tabela3[[#This Row],[Disciplina]],q2015_1[],3,0),"_")</f>
        <v>_</v>
      </c>
      <c r="Y296" t="str">
        <f>IFERROR(VLOOKUP(Tabela3[[#This Row],[Disciplina]],q2015_1[],4,0),"_")</f>
        <v>_</v>
      </c>
    </row>
    <row r="297" spans="1:25" x14ac:dyDescent="0.25">
      <c r="A297" s="3" t="s">
        <v>568</v>
      </c>
      <c r="B297" t="str">
        <f>IFERROR(VLOOKUP(Tabela3[[#This Row],[Disciplina]],Tabela10[],2,0),"-")</f>
        <v>-</v>
      </c>
      <c r="C297" s="3" t="str">
        <f>IFERROR(VLOOKUP(Tabela3[[#This Row],[Disciplina]],Tabela10[],3,0),"-")</f>
        <v>-</v>
      </c>
      <c r="D297" s="10" t="str">
        <f>IFERROR(VLOOKUP(Tabela3[[#This Row],[Disciplina]],Tabela9[],2,0),"-")</f>
        <v>-</v>
      </c>
      <c r="E297" s="3" t="str">
        <f>IFERROR(VLOOKUP(Tabela3[[#This Row],[Disciplina]],Tabela9[],3,0),"-")</f>
        <v>-</v>
      </c>
      <c r="F297" s="10" t="str">
        <f>IFERROR(VLOOKUP(Tabela3[[#This Row],[Disciplina]],Tabela8[],2,0),"-")</f>
        <v>-</v>
      </c>
      <c r="G297" s="3" t="str">
        <f>IFERROR(VLOOKUP(Tabela3[[#This Row],[Disciplina]],Tabela8[],3,0),"-")</f>
        <v>-</v>
      </c>
      <c r="H297" s="2" t="str">
        <f>IFERROR(VLOOKUP(Tabela3[[#This Row],[Disciplina]],q2016_3[],2,0),"_")</f>
        <v>_</v>
      </c>
      <c r="I297" s="2" t="str">
        <f>IFERROR(VLOOKUP(Tabela3[[#This Row],[Disciplina]],q2016_3[],3,0),"-")</f>
        <v>-</v>
      </c>
      <c r="J297" s="5" t="str">
        <f>IFERROR(VLOOKUP(Tabela3[[#This Row],[Disciplina]],q2016_3[],4,0),"-")</f>
        <v>-</v>
      </c>
      <c r="K297" s="2" t="str">
        <f>IFERROR(VLOOKUP(Tabela3[[#This Row],[Disciplina]],q2016_2[],2,0),"_")</f>
        <v>_</v>
      </c>
      <c r="L297" s="2" t="str">
        <f>IFERROR(VLOOKUP(Tabela3[[#This Row],[Disciplina]],q2016_2[],3,0),"-")</f>
        <v>-</v>
      </c>
      <c r="M297" s="5" t="str">
        <f>IFERROR(VLOOKUP(Tabela3[[#This Row],[Disciplina]],q2016_2[],4,0),"-")</f>
        <v>-</v>
      </c>
      <c r="N297" s="6" t="str">
        <f>IFERROR(VLOOKUP(Tabela3[[#This Row],[Disciplina]],q2016_1[],2,0),"_")</f>
        <v>_</v>
      </c>
      <c r="O297" s="2" t="str">
        <f>IFERROR(VLOOKUP(Tabela3[[#This Row],[Disciplina]],q2016_1[],3,0),"-")</f>
        <v>-</v>
      </c>
      <c r="P297" s="5" t="str">
        <f>IFERROR(VLOOKUP(Tabela3[[#This Row],[Disciplina]],q2016_1[],4,0),"-")</f>
        <v>-</v>
      </c>
      <c r="Q297" s="2" t="str">
        <f>IFERROR(VLOOKUP(Tabela3[[#This Row],[Disciplina]],q2015_3[],2,0),"_")</f>
        <v>_</v>
      </c>
      <c r="R297" s="2" t="str">
        <f>IFERROR(VLOOKUP(Tabela3[[#This Row],[Disciplina]],q2015_3[],3,0),"_")</f>
        <v>_</v>
      </c>
      <c r="S297" s="5" t="str">
        <f>IFERROR(VLOOKUP(Tabela3[[#This Row],[Disciplina]],q2015_3[],4,0),"_")</f>
        <v>_</v>
      </c>
      <c r="T297" s="6" t="str">
        <f>IFERROR(VLOOKUP(Tabela3[[#This Row],[Disciplina]],q2015_2[],2,0),"_")</f>
        <v>_</v>
      </c>
      <c r="U297" s="2" t="str">
        <f>IFERROR(VLOOKUP(Tabela3[[#This Row],[Disciplina]],q2015_2[],3,0),"_")</f>
        <v>_</v>
      </c>
      <c r="V297" s="7" t="str">
        <f>IFERROR(VLOOKUP(Tabela3[[#This Row],[Disciplina]],q2015_2[],4,0),"_")</f>
        <v>_</v>
      </c>
      <c r="W297" s="2">
        <f>IFERROR(VLOOKUP(Tabela3[[#This Row],[Disciplina]],q2015_1[],2,0),"_")</f>
        <v>2</v>
      </c>
      <c r="X297" s="2">
        <f>IFERROR(VLOOKUP(Tabela3[[#This Row],[Disciplina]],q2015_1[],3,0),"_")</f>
        <v>0</v>
      </c>
      <c r="Y297" s="2" t="str">
        <f>IFERROR(VLOOKUP(Tabela3[[#This Row],[Disciplina]],q2015_1[],4,0),"_")</f>
        <v>DANIEL CARRETIERO</v>
      </c>
    </row>
    <row r="298" spans="1:25" x14ac:dyDescent="0.25">
      <c r="A298" s="3" t="s">
        <v>484</v>
      </c>
      <c r="B298" t="str">
        <f>IFERROR(VLOOKUP(Tabela3[[#This Row],[Disciplina]],Tabela10[],2,0),"-")</f>
        <v>-</v>
      </c>
      <c r="C298" s="3" t="str">
        <f>IFERROR(VLOOKUP(Tabela3[[#This Row],[Disciplina]],Tabela10[],3,0),"-")</f>
        <v>-</v>
      </c>
      <c r="D298" s="10" t="str">
        <f>IFERROR(VLOOKUP(Tabela3[[#This Row],[Disciplina]],Tabela9[],2,0),"-")</f>
        <v>-</v>
      </c>
      <c r="E298" s="3" t="str">
        <f>IFERROR(VLOOKUP(Tabela3[[#This Row],[Disciplina]],Tabela9[],3,0),"-")</f>
        <v>-</v>
      </c>
      <c r="F298" s="10" t="str">
        <f>IFERROR(VLOOKUP(Tabela3[[#This Row],[Disciplina]],Tabela8[],2,0),"-")</f>
        <v>-</v>
      </c>
      <c r="G298" s="3" t="str">
        <f>IFERROR(VLOOKUP(Tabela3[[#This Row],[Disciplina]],Tabela8[],3,0),"-")</f>
        <v>-</v>
      </c>
      <c r="H298" s="2" t="str">
        <f>IFERROR(VLOOKUP(Tabela3[[#This Row],[Disciplina]],q2016_3[],2,0),"_")</f>
        <v>_</v>
      </c>
      <c r="I298" s="2" t="str">
        <f>IFERROR(VLOOKUP(Tabela3[[#This Row],[Disciplina]],q2016_3[],3,0),"-")</f>
        <v>-</v>
      </c>
      <c r="J298" s="5" t="str">
        <f>IFERROR(VLOOKUP(Tabela3[[#This Row],[Disciplina]],q2016_3[],4,0),"-")</f>
        <v>-</v>
      </c>
      <c r="K298" s="2" t="str">
        <f>IFERROR(VLOOKUP(Tabela3[[#This Row],[Disciplina]],q2016_2[],2,0),"_")</f>
        <v>_</v>
      </c>
      <c r="L298" s="2" t="str">
        <f>IFERROR(VLOOKUP(Tabela3[[#This Row],[Disciplina]],q2016_2[],3,0),"-")</f>
        <v>-</v>
      </c>
      <c r="M298" s="5" t="str">
        <f>IFERROR(VLOOKUP(Tabela3[[#This Row],[Disciplina]],q2016_2[],4,0),"-")</f>
        <v>-</v>
      </c>
      <c r="N298" s="6" t="str">
        <f>IFERROR(VLOOKUP(Tabela3[[#This Row],[Disciplina]],q2016_1[],2,0),"_")</f>
        <v>_</v>
      </c>
      <c r="O298" s="2" t="str">
        <f>IFERROR(VLOOKUP(Tabela3[[#This Row],[Disciplina]],q2016_1[],3,0),"-")</f>
        <v>-</v>
      </c>
      <c r="P298" s="5" t="str">
        <f>IFERROR(VLOOKUP(Tabela3[[#This Row],[Disciplina]],q2016_1[],4,0),"-")</f>
        <v>-</v>
      </c>
      <c r="Q298" s="2" t="str">
        <f>IFERROR(VLOOKUP(Tabela3[[#This Row],[Disciplina]],q2015_3[],2,0),"_")</f>
        <v>_</v>
      </c>
      <c r="R298" s="2" t="str">
        <f>IFERROR(VLOOKUP(Tabela3[[#This Row],[Disciplina]],q2015_3[],3,0),"_")</f>
        <v>_</v>
      </c>
      <c r="S298" s="5" t="str">
        <f>IFERROR(VLOOKUP(Tabela3[[#This Row],[Disciplina]],q2015_3[],4,0),"_")</f>
        <v>_</v>
      </c>
      <c r="T298" s="6">
        <f>IFERROR(VLOOKUP(Tabela3[[#This Row],[Disciplina]],q2015_2[],2,0),"_")</f>
        <v>0</v>
      </c>
      <c r="U298" s="2">
        <f>IFERROR(VLOOKUP(Tabela3[[#This Row],[Disciplina]],q2015_2[],3,0),"_")</f>
        <v>0</v>
      </c>
      <c r="V298" s="7" t="str">
        <f>IFERROR(VLOOKUP(Tabela3[[#This Row],[Disciplina]],q2015_2[],4,0),"_")</f>
        <v>Marcela Sorelli Carneiro Ramos</v>
      </c>
      <c r="W298" s="2" t="str">
        <f>IFERROR(VLOOKUP(Tabela3[[#This Row],[Disciplina]],q2015_1[],2,0),"_")</f>
        <v>_</v>
      </c>
      <c r="X298" s="2" t="str">
        <f>IFERROR(VLOOKUP(Tabela3[[#This Row],[Disciplina]],q2015_1[],3,0),"_")</f>
        <v>_</v>
      </c>
      <c r="Y298" s="2" t="str">
        <f>IFERROR(VLOOKUP(Tabela3[[#This Row],[Disciplina]],q2015_1[],4,0),"_")</f>
        <v>_</v>
      </c>
    </row>
    <row r="299" spans="1:25" x14ac:dyDescent="0.25">
      <c r="A299" s="3" t="s">
        <v>440</v>
      </c>
      <c r="B299" t="str">
        <f>IFERROR(VLOOKUP(Tabela3[[#This Row],[Disciplina]],Tabela10[],2,0),"-")</f>
        <v>-</v>
      </c>
      <c r="C299" s="3" t="str">
        <f>IFERROR(VLOOKUP(Tabela3[[#This Row],[Disciplina]],Tabela10[],3,0),"-")</f>
        <v>-</v>
      </c>
      <c r="D299" s="10" t="str">
        <f>IFERROR(VLOOKUP(Tabela3[[#This Row],[Disciplina]],Tabela9[],2,0),"-")</f>
        <v>-</v>
      </c>
      <c r="E299" s="3" t="str">
        <f>IFERROR(VLOOKUP(Tabela3[[#This Row],[Disciplina]],Tabela9[],3,0),"-")</f>
        <v>-</v>
      </c>
      <c r="F299" s="10" t="str">
        <f>IFERROR(VLOOKUP(Tabela3[[#This Row],[Disciplina]],Tabela8[],2,0),"-")</f>
        <v>-</v>
      </c>
      <c r="G299" s="3" t="str">
        <f>IFERROR(VLOOKUP(Tabela3[[#This Row],[Disciplina]],Tabela8[],3,0),"-")</f>
        <v>-</v>
      </c>
      <c r="H299" s="2" t="str">
        <f>IFERROR(VLOOKUP(Tabela3[[#This Row],[Disciplina]],q2016_3[],2,0),"_")</f>
        <v>_</v>
      </c>
      <c r="I299" s="2" t="str">
        <f>IFERROR(VLOOKUP(Tabela3[[#This Row],[Disciplina]],q2016_3[],3,0),"-")</f>
        <v>-</v>
      </c>
      <c r="J299" s="5" t="str">
        <f>IFERROR(VLOOKUP(Tabela3[[#This Row],[Disciplina]],q2016_3[],4,0),"-")</f>
        <v>-</v>
      </c>
      <c r="K299" s="2" t="str">
        <f>IFERROR(VLOOKUP(Tabela3[[#This Row],[Disciplina]],q2016_2[],2,0),"_")</f>
        <v>_</v>
      </c>
      <c r="L299" s="2" t="str">
        <f>IFERROR(VLOOKUP(Tabela3[[#This Row],[Disciplina]],q2016_2[],3,0),"-")</f>
        <v>-</v>
      </c>
      <c r="M299" s="5" t="str">
        <f>IFERROR(VLOOKUP(Tabela3[[#This Row],[Disciplina]],q2016_2[],4,0),"-")</f>
        <v>-</v>
      </c>
      <c r="N299" s="9" t="str">
        <f>IFERROR(VLOOKUP(Tabela3[[#This Row],[Disciplina]],q2016_1[],2,0),"_")</f>
        <v>_</v>
      </c>
      <c r="O299" t="str">
        <f>IFERROR(VLOOKUP(Tabela3[[#This Row],[Disciplina]],q2016_1[],3,0),"-")</f>
        <v>-</v>
      </c>
      <c r="P299" s="5" t="str">
        <f>IFERROR(VLOOKUP(Tabela3[[#This Row],[Disciplina]],q2016_1[],4,0),"-")</f>
        <v>-</v>
      </c>
      <c r="Q299">
        <f>IFERROR(VLOOKUP(Tabela3[[#This Row],[Disciplina]],q2015_3[],2,0),"_")</f>
        <v>4</v>
      </c>
      <c r="R299">
        <f>IFERROR(VLOOKUP(Tabela3[[#This Row],[Disciplina]],q2015_3[],3,0),"_")</f>
        <v>0</v>
      </c>
      <c r="S299" s="4" t="str">
        <f>IFERROR(VLOOKUP(Tabela3[[#This Row],[Disciplina]],q2015_3[],4,0),"_")</f>
        <v>Daniel Carneiro Carretiero</v>
      </c>
      <c r="T299" s="9" t="str">
        <f>IFERROR(VLOOKUP(Tabela3[[#This Row],[Disciplina]],q2015_2[],2,0),"_")</f>
        <v>_</v>
      </c>
      <c r="U299" t="str">
        <f>IFERROR(VLOOKUP(Tabela3[[#This Row],[Disciplina]],q2015_2[],3,0),"_")</f>
        <v>_</v>
      </c>
      <c r="V299" s="3" t="str">
        <f>IFERROR(VLOOKUP(Tabela3[[#This Row],[Disciplina]],q2015_2[],4,0),"_")</f>
        <v>_</v>
      </c>
      <c r="W299" t="str">
        <f>IFERROR(VLOOKUP(Tabela3[[#This Row],[Disciplina]],q2015_1[],2,0),"_")</f>
        <v>_</v>
      </c>
      <c r="X299" t="str">
        <f>IFERROR(VLOOKUP(Tabela3[[#This Row],[Disciplina]],q2015_1[],3,0),"_")</f>
        <v>_</v>
      </c>
      <c r="Y299" t="str">
        <f>IFERROR(VLOOKUP(Tabela3[[#This Row],[Disciplina]],q2015_1[],4,0),"_")</f>
        <v>_</v>
      </c>
    </row>
    <row r="300" spans="1:25" x14ac:dyDescent="0.25">
      <c r="A300" s="3" t="s">
        <v>153</v>
      </c>
      <c r="B300">
        <f>IFERROR(VLOOKUP(Tabela3[[#This Row],[Disciplina]],Tabela10[],2,0),"-")</f>
        <v>0</v>
      </c>
      <c r="C300" s="3" t="str">
        <f>IFERROR(VLOOKUP(Tabela3[[#This Row],[Disciplina]],Tabela10[],3,0),"-")</f>
        <v>Charles Morphy Dias Dos Santos</v>
      </c>
      <c r="D300" s="10" t="str">
        <f>IFERROR(VLOOKUP(Tabela3[[#This Row],[Disciplina]],Tabela9[],2,0),"-")</f>
        <v>-</v>
      </c>
      <c r="E300" s="3" t="str">
        <f>IFERROR(VLOOKUP(Tabela3[[#This Row],[Disciplina]],Tabela9[],3,0),"-")</f>
        <v>-</v>
      </c>
      <c r="F300" s="10" t="str">
        <f>IFERROR(VLOOKUP(Tabela3[[#This Row],[Disciplina]],Tabela8[],2,0),"-")</f>
        <v>-</v>
      </c>
      <c r="G300" s="3" t="str">
        <f>IFERROR(VLOOKUP(Tabela3[[#This Row],[Disciplina]],Tabela8[],3,0),"-")</f>
        <v>-</v>
      </c>
      <c r="H300" s="2">
        <f>IFERROR(VLOOKUP(Tabela3[[#This Row],[Disciplina]],q2016_3[],2,0),"_")</f>
        <v>2</v>
      </c>
      <c r="I300" s="2">
        <f>IFERROR(VLOOKUP(Tabela3[[#This Row],[Disciplina]],q2016_3[],3,0),"-")</f>
        <v>0</v>
      </c>
      <c r="J300" s="5" t="str">
        <f>IFERROR(VLOOKUP(Tabela3[[#This Row],[Disciplina]],q2016_3[],4,0),"-")</f>
        <v>Charles Morphy Dias dos Santos</v>
      </c>
      <c r="K300" s="2" t="str">
        <f>IFERROR(VLOOKUP(Tabela3[[#This Row],[Disciplina]],q2016_2[],2,0),"_")</f>
        <v>_</v>
      </c>
      <c r="L300" s="2" t="str">
        <f>IFERROR(VLOOKUP(Tabela3[[#This Row],[Disciplina]],q2016_2[],3,0),"-")</f>
        <v>-</v>
      </c>
      <c r="M300" s="5" t="str">
        <f>IFERROR(VLOOKUP(Tabela3[[#This Row],[Disciplina]],q2016_2[],4,0),"-")</f>
        <v>-</v>
      </c>
      <c r="N300" s="6" t="str">
        <f>IFERROR(VLOOKUP(Tabela3[[#This Row],[Disciplina]],q2016_1[],2,0),"_")</f>
        <v>_</v>
      </c>
      <c r="O300" s="2" t="str">
        <f>IFERROR(VLOOKUP(Tabela3[[#This Row],[Disciplina]],q2016_1[],3,0),"-")</f>
        <v>-</v>
      </c>
      <c r="P300" s="5" t="str">
        <f>IFERROR(VLOOKUP(Tabela3[[#This Row],[Disciplina]],q2016_1[],4,0),"-")</f>
        <v>-</v>
      </c>
      <c r="Q300" s="2" t="str">
        <f>IFERROR(VLOOKUP(Tabela3[[#This Row],[Disciplina]],q2015_3[],2,0),"_")</f>
        <v>_</v>
      </c>
      <c r="R300" s="2" t="str">
        <f>IFERROR(VLOOKUP(Tabela3[[#This Row],[Disciplina]],q2015_3[],3,0),"_")</f>
        <v>_</v>
      </c>
      <c r="S300" s="5" t="str">
        <f>IFERROR(VLOOKUP(Tabela3[[#This Row],[Disciplina]],q2015_3[],4,0),"_")</f>
        <v>_</v>
      </c>
      <c r="T300" s="6" t="str">
        <f>IFERROR(VLOOKUP(Tabela3[[#This Row],[Disciplina]],q2015_2[],2,0),"_")</f>
        <v>_</v>
      </c>
      <c r="U300" s="2" t="str">
        <f>IFERROR(VLOOKUP(Tabela3[[#This Row],[Disciplina]],q2015_2[],3,0),"_")</f>
        <v>_</v>
      </c>
      <c r="V300" s="7" t="str">
        <f>IFERROR(VLOOKUP(Tabela3[[#This Row],[Disciplina]],q2015_2[],4,0),"_")</f>
        <v>_</v>
      </c>
      <c r="W300" s="2">
        <f>IFERROR(VLOOKUP(Tabela3[[#This Row],[Disciplina]],q2015_1[],2,0),"_")</f>
        <v>2</v>
      </c>
      <c r="X300" s="2">
        <f>IFERROR(VLOOKUP(Tabela3[[#This Row],[Disciplina]],q2015_1[],3,0),"_")</f>
        <v>0</v>
      </c>
      <c r="Y300" s="2" t="str">
        <f>IFERROR(VLOOKUP(Tabela3[[#This Row],[Disciplina]],q2015_1[],4,0),"_")</f>
        <v>CHARLES MORPHY DIAS DOS SANTOS</v>
      </c>
    </row>
    <row r="301" spans="1:25" x14ac:dyDescent="0.25">
      <c r="A301" s="3" t="s">
        <v>264</v>
      </c>
      <c r="B301" t="str">
        <f>IFERROR(VLOOKUP(Tabela3[[#This Row],[Disciplina]],Tabela10[],2,0),"-")</f>
        <v>-</v>
      </c>
      <c r="C301" s="3" t="str">
        <f>IFERROR(VLOOKUP(Tabela3[[#This Row],[Disciplina]],Tabela10[],3,0),"-")</f>
        <v>-</v>
      </c>
      <c r="D301" s="10" t="str">
        <f>IFERROR(VLOOKUP(Tabela3[[#This Row],[Disciplina]],Tabela9[],2,0),"-")</f>
        <v>-</v>
      </c>
      <c r="E301" s="3" t="str">
        <f>IFERROR(VLOOKUP(Tabela3[[#This Row],[Disciplina]],Tabela9[],3,0),"-")</f>
        <v>-</v>
      </c>
      <c r="F301" s="10" t="str">
        <f>IFERROR(VLOOKUP(Tabela3[[#This Row],[Disciplina]],Tabela8[],2,0),"-")</f>
        <v>-</v>
      </c>
      <c r="G301" s="3" t="str">
        <f>IFERROR(VLOOKUP(Tabela3[[#This Row],[Disciplina]],Tabela8[],3,0),"-")</f>
        <v>-</v>
      </c>
      <c r="H301" s="2" t="str">
        <f>IFERROR(VLOOKUP(Tabela3[[#This Row],[Disciplina]],q2016_3[],2,0),"_")</f>
        <v>_</v>
      </c>
      <c r="I301" s="2" t="str">
        <f>IFERROR(VLOOKUP(Tabela3[[#This Row],[Disciplina]],q2016_3[],3,0),"-")</f>
        <v>-</v>
      </c>
      <c r="J301" s="5" t="str">
        <f>IFERROR(VLOOKUP(Tabela3[[#This Row],[Disciplina]],q2016_3[],4,0),"-")</f>
        <v>-</v>
      </c>
      <c r="K301">
        <f>IFERROR(VLOOKUP(Tabela3[[#This Row],[Disciplina]],q2016_2[],2,0),"_")</f>
        <v>2</v>
      </c>
      <c r="L301">
        <f>IFERROR(VLOOKUP(Tabela3[[#This Row],[Disciplina]],q2016_2[],3,0),"-")</f>
        <v>0</v>
      </c>
      <c r="M301" s="4" t="str">
        <f>IFERROR(VLOOKUP(Tabela3[[#This Row],[Disciplina]],q2016_2[],4,0),"-")</f>
        <v>Dalmo Mandelli</v>
      </c>
      <c r="N301" s="9" t="str">
        <f>IFERROR(VLOOKUP(Tabela3[[#This Row],[Disciplina]],q2016_1[],2,0),"_")</f>
        <v>_</v>
      </c>
      <c r="O301" t="str">
        <f>IFERROR(VLOOKUP(Tabela3[[#This Row],[Disciplina]],q2016_1[],3,0),"-")</f>
        <v>-</v>
      </c>
      <c r="P301" s="4" t="str">
        <f>IFERROR(VLOOKUP(Tabela3[[#This Row],[Disciplina]],q2016_1[],4,0),"-")</f>
        <v>-</v>
      </c>
      <c r="Q301" t="str">
        <f>IFERROR(VLOOKUP(Tabela3[[#This Row],[Disciplina]],q2015_3[],2,0),"_")</f>
        <v>_</v>
      </c>
      <c r="R301" t="str">
        <f>IFERROR(VLOOKUP(Tabela3[[#This Row],[Disciplina]],q2015_3[],3,0),"_")</f>
        <v>_</v>
      </c>
      <c r="S301" s="4" t="str">
        <f>IFERROR(VLOOKUP(Tabela3[[#This Row],[Disciplina]],q2015_3[],4,0),"_")</f>
        <v>_</v>
      </c>
      <c r="T301" s="9" t="str">
        <f>IFERROR(VLOOKUP(Tabela3[[#This Row],[Disciplina]],q2015_2[],2,0),"_")</f>
        <v>_</v>
      </c>
      <c r="U301" t="str">
        <f>IFERROR(VLOOKUP(Tabela3[[#This Row],[Disciplina]],q2015_2[],3,0),"_")</f>
        <v>_</v>
      </c>
      <c r="V301" s="3" t="str">
        <f>IFERROR(VLOOKUP(Tabela3[[#This Row],[Disciplina]],q2015_2[],4,0),"_")</f>
        <v>_</v>
      </c>
      <c r="W301" t="str">
        <f>IFERROR(VLOOKUP(Tabela3[[#This Row],[Disciplina]],q2015_1[],2,0),"_")</f>
        <v>_</v>
      </c>
      <c r="X301" t="str">
        <f>IFERROR(VLOOKUP(Tabela3[[#This Row],[Disciplina]],q2015_1[],3,0),"_")</f>
        <v>_</v>
      </c>
      <c r="Y301" t="str">
        <f>IFERROR(VLOOKUP(Tabela3[[#This Row],[Disciplina]],q2015_1[],4,0),"_")</f>
        <v>_</v>
      </c>
    </row>
    <row r="302" spans="1:25" x14ac:dyDescent="0.25">
      <c r="A302" s="3" t="s">
        <v>266</v>
      </c>
      <c r="B302" t="str">
        <f>IFERROR(VLOOKUP(Tabela3[[#This Row],[Disciplina]],Tabela10[],2,0),"-")</f>
        <v>-</v>
      </c>
      <c r="C302" s="3" t="str">
        <f>IFERROR(VLOOKUP(Tabela3[[#This Row],[Disciplina]],Tabela10[],3,0),"-")</f>
        <v>-</v>
      </c>
      <c r="D302" s="10" t="str">
        <f>IFERROR(VLOOKUP(Tabela3[[#This Row],[Disciplina]],Tabela9[],2,0),"-")</f>
        <v>-</v>
      </c>
      <c r="E302" s="3" t="str">
        <f>IFERROR(VLOOKUP(Tabela3[[#This Row],[Disciplina]],Tabela9[],3,0),"-")</f>
        <v>-</v>
      </c>
      <c r="F302" s="10">
        <f>IFERROR(VLOOKUP(Tabela3[[#This Row],[Disciplina]],Tabela8[],2,0),"-")</f>
        <v>0</v>
      </c>
      <c r="G302" s="3" t="str">
        <f>IFERROR(VLOOKUP(Tabela3[[#This Row],[Disciplina]],Tabela8[],3,0),"-")</f>
        <v>Maria Cecilia Leonel Gomes dos Reis</v>
      </c>
      <c r="H302" s="2" t="str">
        <f>IFERROR(VLOOKUP(Tabela3[[#This Row],[Disciplina]],q2016_3[],2,0),"_")</f>
        <v>_</v>
      </c>
      <c r="I302" s="2" t="str">
        <f>IFERROR(VLOOKUP(Tabela3[[#This Row],[Disciplina]],q2016_3[],3,0),"-")</f>
        <v>-</v>
      </c>
      <c r="J302" s="5" t="str">
        <f>IFERROR(VLOOKUP(Tabela3[[#This Row],[Disciplina]],q2016_3[],4,0),"-")</f>
        <v>-</v>
      </c>
      <c r="K302">
        <f>IFERROR(VLOOKUP(Tabela3[[#This Row],[Disciplina]],q2016_2[],2,0),"_")</f>
        <v>1</v>
      </c>
      <c r="L302">
        <f>IFERROR(VLOOKUP(Tabela3[[#This Row],[Disciplina]],q2016_2[],3,0),"-")</f>
        <v>0</v>
      </c>
      <c r="M302" s="4" t="str">
        <f>IFERROR(VLOOKUP(Tabela3[[#This Row],[Disciplina]],q2016_2[],4,0),"-")</f>
        <v>Maria Cecilia Leonel Gomes dos Reis</v>
      </c>
      <c r="N302" s="9" t="str">
        <f>IFERROR(VLOOKUP(Tabela3[[#This Row],[Disciplina]],q2016_1[],2,0),"_")</f>
        <v>_</v>
      </c>
      <c r="O302" t="str">
        <f>IFERROR(VLOOKUP(Tabela3[[#This Row],[Disciplina]],q2016_1[],3,0),"-")</f>
        <v>-</v>
      </c>
      <c r="P302" s="4" t="str">
        <f>IFERROR(VLOOKUP(Tabela3[[#This Row],[Disciplina]],q2016_1[],4,0),"-")</f>
        <v>-</v>
      </c>
      <c r="Q302" t="str">
        <f>IFERROR(VLOOKUP(Tabela3[[#This Row],[Disciplina]],q2015_3[],2,0),"_")</f>
        <v>_</v>
      </c>
      <c r="R302" t="str">
        <f>IFERROR(VLOOKUP(Tabela3[[#This Row],[Disciplina]],q2015_3[],3,0),"_")</f>
        <v>_</v>
      </c>
      <c r="S302" s="4" t="str">
        <f>IFERROR(VLOOKUP(Tabela3[[#This Row],[Disciplina]],q2015_3[],4,0),"_")</f>
        <v>_</v>
      </c>
      <c r="T302" s="9" t="str">
        <f>IFERROR(VLOOKUP(Tabela3[[#This Row],[Disciplina]],q2015_2[],2,0),"_")</f>
        <v>_</v>
      </c>
      <c r="U302" t="str">
        <f>IFERROR(VLOOKUP(Tabela3[[#This Row],[Disciplina]],q2015_2[],3,0),"_")</f>
        <v>_</v>
      </c>
      <c r="V302" s="3" t="str">
        <f>IFERROR(VLOOKUP(Tabela3[[#This Row],[Disciplina]],q2015_2[],4,0),"_")</f>
        <v>_</v>
      </c>
      <c r="W302" t="str">
        <f>IFERROR(VLOOKUP(Tabela3[[#This Row],[Disciplina]],q2015_1[],2,0),"_")</f>
        <v>_</v>
      </c>
      <c r="X302" t="str">
        <f>IFERROR(VLOOKUP(Tabela3[[#This Row],[Disciplina]],q2015_1[],3,0),"_")</f>
        <v>_</v>
      </c>
      <c r="Y302" t="str">
        <f>IFERROR(VLOOKUP(Tabela3[[#This Row],[Disciplina]],q2015_1[],4,0),"_")</f>
        <v>_</v>
      </c>
    </row>
    <row r="303" spans="1:25" x14ac:dyDescent="0.25">
      <c r="A303" s="3" t="s">
        <v>267</v>
      </c>
      <c r="B303" t="str">
        <f>IFERROR(VLOOKUP(Tabela3[[#This Row],[Disciplina]],Tabela10[],2,0),"-")</f>
        <v>-</v>
      </c>
      <c r="C303" s="3" t="str">
        <f>IFERROR(VLOOKUP(Tabela3[[#This Row],[Disciplina]],Tabela10[],3,0),"-")</f>
        <v>-</v>
      </c>
      <c r="D303" s="10" t="str">
        <f>IFERROR(VLOOKUP(Tabela3[[#This Row],[Disciplina]],Tabela9[],2,0),"-")</f>
        <v>-</v>
      </c>
      <c r="E303" s="3" t="str">
        <f>IFERROR(VLOOKUP(Tabela3[[#This Row],[Disciplina]],Tabela9[],3,0),"-")</f>
        <v>-</v>
      </c>
      <c r="F303" s="10" t="str">
        <f>IFERROR(VLOOKUP(Tabela3[[#This Row],[Disciplina]],Tabela8[],2,0),"-")</f>
        <v>-</v>
      </c>
      <c r="G303" s="3" t="str">
        <f>IFERROR(VLOOKUP(Tabela3[[#This Row],[Disciplina]],Tabela8[],3,0),"-")</f>
        <v>-</v>
      </c>
      <c r="H303" s="2" t="str">
        <f>IFERROR(VLOOKUP(Tabela3[[#This Row],[Disciplina]],q2016_3[],2,0),"_")</f>
        <v>_</v>
      </c>
      <c r="I303" s="2" t="str">
        <f>IFERROR(VLOOKUP(Tabela3[[#This Row],[Disciplina]],q2016_3[],3,0),"-")</f>
        <v>-</v>
      </c>
      <c r="J303" s="5" t="str">
        <f>IFERROR(VLOOKUP(Tabela3[[#This Row],[Disciplina]],q2016_3[],4,0),"-")</f>
        <v>-</v>
      </c>
      <c r="K303">
        <f>IFERROR(VLOOKUP(Tabela3[[#This Row],[Disciplina]],q2016_2[],2,0),"_")</f>
        <v>1</v>
      </c>
      <c r="L303">
        <f>IFERROR(VLOOKUP(Tabela3[[#This Row],[Disciplina]],q2016_2[],3,0),"-")</f>
        <v>0</v>
      </c>
      <c r="M303" s="4" t="str">
        <f>IFERROR(VLOOKUP(Tabela3[[#This Row],[Disciplina]],q2016_2[],4,0),"-")</f>
        <v>Paula Priscila Braga</v>
      </c>
      <c r="N303" s="9" t="str">
        <f>IFERROR(VLOOKUP(Tabela3[[#This Row],[Disciplina]],q2016_1[],2,0),"_")</f>
        <v>_</v>
      </c>
      <c r="O303" t="str">
        <f>IFERROR(VLOOKUP(Tabela3[[#This Row],[Disciplina]],q2016_1[],3,0),"-")</f>
        <v>-</v>
      </c>
      <c r="P303" s="4" t="str">
        <f>IFERROR(VLOOKUP(Tabela3[[#This Row],[Disciplina]],q2016_1[],4,0),"-")</f>
        <v>-</v>
      </c>
      <c r="Q303">
        <f>IFERROR(VLOOKUP(Tabela3[[#This Row],[Disciplina]],q2015_3[],2,0),"_")</f>
        <v>2</v>
      </c>
      <c r="R303">
        <f>IFERROR(VLOOKUP(Tabela3[[#This Row],[Disciplina]],q2015_3[],3,0),"_")</f>
        <v>0</v>
      </c>
      <c r="S303" s="4" t="str">
        <f>IFERROR(VLOOKUP(Tabela3[[#This Row],[Disciplina]],q2015_3[],4,0),"_")</f>
        <v>Marinê de Souza Pereira</v>
      </c>
      <c r="T303" s="9" t="str">
        <f>IFERROR(VLOOKUP(Tabela3[[#This Row],[Disciplina]],q2015_2[],2,0),"_")</f>
        <v>_</v>
      </c>
      <c r="U303" t="str">
        <f>IFERROR(VLOOKUP(Tabela3[[#This Row],[Disciplina]],q2015_2[],3,0),"_")</f>
        <v>_</v>
      </c>
      <c r="V303" s="3" t="str">
        <f>IFERROR(VLOOKUP(Tabela3[[#This Row],[Disciplina]],q2015_2[],4,0),"_")</f>
        <v>_</v>
      </c>
      <c r="W303" t="str">
        <f>IFERROR(VLOOKUP(Tabela3[[#This Row],[Disciplina]],q2015_1[],2,0),"_")</f>
        <v>_</v>
      </c>
      <c r="X303" t="str">
        <f>IFERROR(VLOOKUP(Tabela3[[#This Row],[Disciplina]],q2015_1[],3,0),"_")</f>
        <v>_</v>
      </c>
      <c r="Y303" t="str">
        <f>IFERROR(VLOOKUP(Tabela3[[#This Row],[Disciplina]],q2015_1[],4,0),"_")</f>
        <v>_</v>
      </c>
    </row>
    <row r="304" spans="1:25" x14ac:dyDescent="0.25">
      <c r="A304" s="3" t="s">
        <v>346</v>
      </c>
      <c r="B304">
        <f>IFERROR(VLOOKUP(Tabela3[[#This Row],[Disciplina]],Tabela10[],2,0),"-")</f>
        <v>0</v>
      </c>
      <c r="C304" s="3" t="str">
        <f>IFERROR(VLOOKUP(Tabela3[[#This Row],[Disciplina]],Tabela10[],3,0),"-")</f>
        <v>Cristiane Negreiros Abbud Ayoub</v>
      </c>
      <c r="D304" s="10" t="str">
        <f>IFERROR(VLOOKUP(Tabela3[[#This Row],[Disciplina]],Tabela9[],2,0),"-")</f>
        <v>-</v>
      </c>
      <c r="E304" s="3" t="str">
        <f>IFERROR(VLOOKUP(Tabela3[[#This Row],[Disciplina]],Tabela9[],3,0),"-")</f>
        <v>-</v>
      </c>
      <c r="F304" s="10" t="str">
        <f>IFERROR(VLOOKUP(Tabela3[[#This Row],[Disciplina]],Tabela8[],2,0),"-")</f>
        <v>-</v>
      </c>
      <c r="G304" s="3" t="str">
        <f>IFERROR(VLOOKUP(Tabela3[[#This Row],[Disciplina]],Tabela8[],3,0),"-")</f>
        <v>-</v>
      </c>
      <c r="H304" s="2" t="str">
        <f>IFERROR(VLOOKUP(Tabela3[[#This Row],[Disciplina]],q2016_3[],2,0),"_")</f>
        <v>_</v>
      </c>
      <c r="I304" s="2" t="str">
        <f>IFERROR(VLOOKUP(Tabela3[[#This Row],[Disciplina]],q2016_3[],3,0),"-")</f>
        <v>-</v>
      </c>
      <c r="J304" s="5" t="str">
        <f>IFERROR(VLOOKUP(Tabela3[[#This Row],[Disciplina]],q2016_3[],4,0),"-")</f>
        <v>-</v>
      </c>
      <c r="K304" s="2" t="str">
        <f>IFERROR(VLOOKUP(Tabela3[[#This Row],[Disciplina]],q2016_2[],2,0),"_")</f>
        <v>_</v>
      </c>
      <c r="L304" s="2" t="str">
        <f>IFERROR(VLOOKUP(Tabela3[[#This Row],[Disciplina]],q2016_2[],3,0),"-")</f>
        <v>-</v>
      </c>
      <c r="M304" s="5" t="str">
        <f>IFERROR(VLOOKUP(Tabela3[[#This Row],[Disciplina]],q2016_2[],4,0),"-")</f>
        <v>-</v>
      </c>
      <c r="N304" s="9">
        <f>IFERROR(VLOOKUP(Tabela3[[#This Row],[Disciplina]],q2016_1[],2,0),"_")</f>
        <v>2</v>
      </c>
      <c r="O304">
        <f>IFERROR(VLOOKUP(Tabela3[[#This Row],[Disciplina]],q2016_1[],3,0),"-")</f>
        <v>0</v>
      </c>
      <c r="P304" s="4" t="str">
        <f>IFERROR(VLOOKUP(Tabela3[[#This Row],[Disciplina]],q2016_1[],4,0),"-")</f>
        <v>Matteo Raschietti</v>
      </c>
      <c r="Q304" t="str">
        <f>IFERROR(VLOOKUP(Tabela3[[#This Row],[Disciplina]],q2015_3[],2,0),"_")</f>
        <v>_</v>
      </c>
      <c r="R304" t="str">
        <f>IFERROR(VLOOKUP(Tabela3[[#This Row],[Disciplina]],q2015_3[],3,0),"_")</f>
        <v>_</v>
      </c>
      <c r="S304" s="4" t="str">
        <f>IFERROR(VLOOKUP(Tabela3[[#This Row],[Disciplina]],q2015_3[],4,0),"_")</f>
        <v>_</v>
      </c>
      <c r="T304" s="9" t="str">
        <f>IFERROR(VLOOKUP(Tabela3[[#This Row],[Disciplina]],q2015_2[],2,0),"_")</f>
        <v>_</v>
      </c>
      <c r="U304" t="str">
        <f>IFERROR(VLOOKUP(Tabela3[[#This Row],[Disciplina]],q2015_2[],3,0),"_")</f>
        <v>_</v>
      </c>
      <c r="V304" s="3" t="str">
        <f>IFERROR(VLOOKUP(Tabela3[[#This Row],[Disciplina]],q2015_2[],4,0),"_")</f>
        <v>_</v>
      </c>
      <c r="W304" t="str">
        <f>IFERROR(VLOOKUP(Tabela3[[#This Row],[Disciplina]],q2015_1[],2,0),"_")</f>
        <v>_</v>
      </c>
      <c r="X304" t="str">
        <f>IFERROR(VLOOKUP(Tabela3[[#This Row],[Disciplina]],q2015_1[],3,0),"_")</f>
        <v>_</v>
      </c>
      <c r="Y304" t="str">
        <f>IFERROR(VLOOKUP(Tabela3[[#This Row],[Disciplina]],q2015_1[],4,0),"_")</f>
        <v>_</v>
      </c>
    </row>
    <row r="305" spans="1:25" x14ac:dyDescent="0.25">
      <c r="A305" s="3" t="s">
        <v>313</v>
      </c>
      <c r="B305" t="str">
        <f>IFERROR(VLOOKUP(Tabela3[[#This Row],[Disciplina]],Tabela10[],2,0),"-")</f>
        <v>-</v>
      </c>
      <c r="C305" s="3" t="str">
        <f>IFERROR(VLOOKUP(Tabela3[[#This Row],[Disciplina]],Tabela10[],3,0),"-")</f>
        <v>-</v>
      </c>
      <c r="D305" s="10" t="str">
        <f>IFERROR(VLOOKUP(Tabela3[[#This Row],[Disciplina]],Tabela9[],2,0),"-")</f>
        <v>-</v>
      </c>
      <c r="E305" s="3" t="str">
        <f>IFERROR(VLOOKUP(Tabela3[[#This Row],[Disciplina]],Tabela9[],3,0),"-")</f>
        <v>-</v>
      </c>
      <c r="F305" s="10" t="str">
        <f>IFERROR(VLOOKUP(Tabela3[[#This Row],[Disciplina]],Tabela8[],2,0),"-")</f>
        <v>-</v>
      </c>
      <c r="G305" s="3" t="str">
        <f>IFERROR(VLOOKUP(Tabela3[[#This Row],[Disciplina]],Tabela8[],3,0),"-")</f>
        <v>-</v>
      </c>
      <c r="H305" s="2" t="str">
        <f>IFERROR(VLOOKUP(Tabela3[[#This Row],[Disciplina]],q2016_3[],2,0),"_")</f>
        <v>_</v>
      </c>
      <c r="I305" s="2" t="str">
        <f>IFERROR(VLOOKUP(Tabela3[[#This Row],[Disciplina]],q2016_3[],3,0),"-")</f>
        <v>-</v>
      </c>
      <c r="J305" s="5" t="str">
        <f>IFERROR(VLOOKUP(Tabela3[[#This Row],[Disciplina]],q2016_3[],4,0),"-")</f>
        <v>-</v>
      </c>
      <c r="K305" s="2" t="str">
        <f>IFERROR(VLOOKUP(Tabela3[[#This Row],[Disciplina]],q2016_2[],2,0),"_")</f>
        <v>_</v>
      </c>
      <c r="L305" s="2" t="str">
        <f>IFERROR(VLOOKUP(Tabela3[[#This Row],[Disciplina]],q2016_2[],3,0),"-")</f>
        <v>-</v>
      </c>
      <c r="M305" s="5" t="str">
        <f>IFERROR(VLOOKUP(Tabela3[[#This Row],[Disciplina]],q2016_2[],4,0),"-")</f>
        <v>-</v>
      </c>
      <c r="N305" s="9">
        <f>IFERROR(VLOOKUP(Tabela3[[#This Row],[Disciplina]],q2016_1[],2,0),"_")</f>
        <v>1</v>
      </c>
      <c r="O305">
        <f>IFERROR(VLOOKUP(Tabela3[[#This Row],[Disciplina]],q2016_1[],3,0),"-")</f>
        <v>0</v>
      </c>
      <c r="P305" s="4" t="str">
        <f>IFERROR(VLOOKUP(Tabela3[[#This Row],[Disciplina]],q2016_1[],4,0),"-")</f>
        <v>Luciana Zaterka</v>
      </c>
      <c r="Q305" t="str">
        <f>IFERROR(VLOOKUP(Tabela3[[#This Row],[Disciplina]],q2015_3[],2,0),"_")</f>
        <v>_</v>
      </c>
      <c r="R305" t="str">
        <f>IFERROR(VLOOKUP(Tabela3[[#This Row],[Disciplina]],q2015_3[],3,0),"_")</f>
        <v>_</v>
      </c>
      <c r="S305" s="4" t="str">
        <f>IFERROR(VLOOKUP(Tabela3[[#This Row],[Disciplina]],q2015_3[],4,0),"_")</f>
        <v>_</v>
      </c>
      <c r="T305" s="9" t="str">
        <f>IFERROR(VLOOKUP(Tabela3[[#This Row],[Disciplina]],q2015_2[],2,0),"_")</f>
        <v>_</v>
      </c>
      <c r="U305" t="str">
        <f>IFERROR(VLOOKUP(Tabela3[[#This Row],[Disciplina]],q2015_2[],3,0),"_")</f>
        <v>_</v>
      </c>
      <c r="V305" s="3" t="str">
        <f>IFERROR(VLOOKUP(Tabela3[[#This Row],[Disciplina]],q2015_2[],4,0),"_")</f>
        <v>_</v>
      </c>
      <c r="W305" t="str">
        <f>IFERROR(VLOOKUP(Tabela3[[#This Row],[Disciplina]],q2015_1[],2,0),"_")</f>
        <v>_</v>
      </c>
      <c r="X305" t="str">
        <f>IFERROR(VLOOKUP(Tabela3[[#This Row],[Disciplina]],q2015_1[],3,0),"_")</f>
        <v>_</v>
      </c>
      <c r="Y305" t="str">
        <f>IFERROR(VLOOKUP(Tabela3[[#This Row],[Disciplina]],q2015_1[],4,0),"_")</f>
        <v>_</v>
      </c>
    </row>
    <row r="306" spans="1:25" x14ac:dyDescent="0.25">
      <c r="A306" s="3" t="s">
        <v>155</v>
      </c>
      <c r="B306" t="str">
        <f>IFERROR(VLOOKUP(Tabela3[[#This Row],[Disciplina]],Tabela10[],2,0),"-")</f>
        <v>-</v>
      </c>
      <c r="C306" s="3" t="str">
        <f>IFERROR(VLOOKUP(Tabela3[[#This Row],[Disciplina]],Tabela10[],3,0),"-")</f>
        <v>-</v>
      </c>
      <c r="D306" s="10" t="str">
        <f>IFERROR(VLOOKUP(Tabela3[[#This Row],[Disciplina]],Tabela9[],2,0),"-")</f>
        <v>-</v>
      </c>
      <c r="E306" s="3" t="str">
        <f>IFERROR(VLOOKUP(Tabela3[[#This Row],[Disciplina]],Tabela9[],3,0),"-")</f>
        <v>-</v>
      </c>
      <c r="F306" s="10" t="str">
        <f>IFERROR(VLOOKUP(Tabela3[[#This Row],[Disciplina]],Tabela8[],2,0),"-")</f>
        <v>-</v>
      </c>
      <c r="G306" s="3" t="str">
        <f>IFERROR(VLOOKUP(Tabela3[[#This Row],[Disciplina]],Tabela8[],3,0),"-")</f>
        <v>-</v>
      </c>
      <c r="H306">
        <f>IFERROR(VLOOKUP(Tabela3[[#This Row],[Disciplina]],q2016_3[],2,0),"_")</f>
        <v>1</v>
      </c>
      <c r="I306">
        <f>IFERROR(VLOOKUP(Tabela3[[#This Row],[Disciplina]],q2016_3[],3,0),"-")</f>
        <v>0</v>
      </c>
      <c r="J306" s="4" t="str">
        <f>IFERROR(VLOOKUP(Tabela3[[#This Row],[Disciplina]],q2016_3[],4,0),"-")</f>
        <v>Anderson de Araújo</v>
      </c>
      <c r="K306" t="str">
        <f>IFERROR(VLOOKUP(Tabela3[[#This Row],[Disciplina]],q2016_2[],2,0),"_")</f>
        <v>_</v>
      </c>
      <c r="L306" t="str">
        <f>IFERROR(VLOOKUP(Tabela3[[#This Row],[Disciplina]],q2016_2[],3,0),"-")</f>
        <v>-</v>
      </c>
      <c r="M306" s="4" t="str">
        <f>IFERROR(VLOOKUP(Tabela3[[#This Row],[Disciplina]],q2016_2[],4,0),"-")</f>
        <v>-</v>
      </c>
      <c r="N306" s="9" t="str">
        <f>IFERROR(VLOOKUP(Tabela3[[#This Row],[Disciplina]],q2016_1[],2,0),"_")</f>
        <v>_</v>
      </c>
      <c r="O306" t="str">
        <f>IFERROR(VLOOKUP(Tabela3[[#This Row],[Disciplina]],q2016_1[],3,0),"-")</f>
        <v>-</v>
      </c>
      <c r="P306" s="4" t="str">
        <f>IFERROR(VLOOKUP(Tabela3[[#This Row],[Disciplina]],q2016_1[],4,0),"-")</f>
        <v>-</v>
      </c>
      <c r="Q306" t="str">
        <f>IFERROR(VLOOKUP(Tabela3[[#This Row],[Disciplina]],q2015_3[],2,0),"_")</f>
        <v>_</v>
      </c>
      <c r="R306" t="str">
        <f>IFERROR(VLOOKUP(Tabela3[[#This Row],[Disciplina]],q2015_3[],3,0),"_")</f>
        <v>_</v>
      </c>
      <c r="S306" s="4" t="str">
        <f>IFERROR(VLOOKUP(Tabela3[[#This Row],[Disciplina]],q2015_3[],4,0),"_")</f>
        <v>_</v>
      </c>
      <c r="T306" s="9" t="str">
        <f>IFERROR(VLOOKUP(Tabela3[[#This Row],[Disciplina]],q2015_2[],2,0),"_")</f>
        <v>_</v>
      </c>
      <c r="U306" t="str">
        <f>IFERROR(VLOOKUP(Tabela3[[#This Row],[Disciplina]],q2015_2[],3,0),"_")</f>
        <v>_</v>
      </c>
      <c r="V306" s="3" t="str">
        <f>IFERROR(VLOOKUP(Tabela3[[#This Row],[Disciplina]],q2015_2[],4,0),"_")</f>
        <v>_</v>
      </c>
      <c r="W306" t="str">
        <f>IFERROR(VLOOKUP(Tabela3[[#This Row],[Disciplina]],q2015_1[],2,0),"_")</f>
        <v>_</v>
      </c>
      <c r="X306" t="str">
        <f>IFERROR(VLOOKUP(Tabela3[[#This Row],[Disciplina]],q2015_1[],3,0),"_")</f>
        <v>_</v>
      </c>
      <c r="Y306" t="str">
        <f>IFERROR(VLOOKUP(Tabela3[[#This Row],[Disciplina]],q2015_1[],4,0),"_")</f>
        <v>_</v>
      </c>
    </row>
    <row r="307" spans="1:25" x14ac:dyDescent="0.25">
      <c r="A307" s="3" t="s">
        <v>268</v>
      </c>
      <c r="B307" t="str">
        <f>IFERROR(VLOOKUP(Tabela3[[#This Row],[Disciplina]],Tabela10[],2,0),"-")</f>
        <v>-</v>
      </c>
      <c r="C307" s="3" t="str">
        <f>IFERROR(VLOOKUP(Tabela3[[#This Row],[Disciplina]],Tabela10[],3,0),"-")</f>
        <v>-</v>
      </c>
      <c r="D307" s="10">
        <f>IFERROR(VLOOKUP(Tabela3[[#This Row],[Disciplina]],Tabela9[],2,0),"-")</f>
        <v>1</v>
      </c>
      <c r="E307" s="3" t="str">
        <f>IFERROR(VLOOKUP(Tabela3[[#This Row],[Disciplina]],Tabela9[],3,0),"-")</f>
        <v>CRISTIANE NEGREIROS ABBUD AYOUB</v>
      </c>
      <c r="F307" s="10" t="str">
        <f>IFERROR(VLOOKUP(Tabela3[[#This Row],[Disciplina]],Tabela8[],2,0),"-")</f>
        <v>-</v>
      </c>
      <c r="G307" s="3" t="str">
        <f>IFERROR(VLOOKUP(Tabela3[[#This Row],[Disciplina]],Tabela8[],3,0),"-")</f>
        <v>-</v>
      </c>
      <c r="H307" s="2" t="str">
        <f>IFERROR(VLOOKUP(Tabela3[[#This Row],[Disciplina]],q2016_3[],2,0),"_")</f>
        <v>_</v>
      </c>
      <c r="I307" s="2" t="str">
        <f>IFERROR(VLOOKUP(Tabela3[[#This Row],[Disciplina]],q2016_3[],3,0),"-")</f>
        <v>-</v>
      </c>
      <c r="J307" s="5" t="str">
        <f>IFERROR(VLOOKUP(Tabela3[[#This Row],[Disciplina]],q2016_3[],4,0),"-")</f>
        <v>-</v>
      </c>
      <c r="K307" s="2">
        <f>IFERROR(VLOOKUP(Tabela3[[#This Row],[Disciplina]],q2016_2[],2,0),"_")</f>
        <v>5</v>
      </c>
      <c r="L307" s="2">
        <f>IFERROR(VLOOKUP(Tabela3[[#This Row],[Disciplina]],q2016_2[],3,0),"-")</f>
        <v>1</v>
      </c>
      <c r="M307" s="5" t="str">
        <f>IFERROR(VLOOKUP(Tabela3[[#This Row],[Disciplina]],q2016_2[],4,0),"-")</f>
        <v>Fernando Costa Mattos</v>
      </c>
      <c r="N307" s="6" t="str">
        <f>IFERROR(VLOOKUP(Tabela3[[#This Row],[Disciplina]],q2016_1[],2,0),"_")</f>
        <v>_</v>
      </c>
      <c r="O307" s="2" t="str">
        <f>IFERROR(VLOOKUP(Tabela3[[#This Row],[Disciplina]],q2016_1[],3,0),"-")</f>
        <v>-</v>
      </c>
      <c r="P307" s="5" t="str">
        <f>IFERROR(VLOOKUP(Tabela3[[#This Row],[Disciplina]],q2016_1[],4,0),"-")</f>
        <v>-</v>
      </c>
      <c r="Q307" s="2" t="str">
        <f>IFERROR(VLOOKUP(Tabela3[[#This Row],[Disciplina]],q2015_3[],2,0),"_")</f>
        <v>_</v>
      </c>
      <c r="R307" s="2" t="str">
        <f>IFERROR(VLOOKUP(Tabela3[[#This Row],[Disciplina]],q2015_3[],3,0),"_")</f>
        <v>_</v>
      </c>
      <c r="S307" s="5" t="str">
        <f>IFERROR(VLOOKUP(Tabela3[[#This Row],[Disciplina]],q2015_3[],4,0),"_")</f>
        <v>_</v>
      </c>
      <c r="T307" s="6">
        <f>IFERROR(VLOOKUP(Tabela3[[#This Row],[Disciplina]],q2015_2[],2,0),"_")</f>
        <v>0</v>
      </c>
      <c r="U307" s="2">
        <f>IFERROR(VLOOKUP(Tabela3[[#This Row],[Disciplina]],q2015_2[],3,0),"_")</f>
        <v>1</v>
      </c>
      <c r="V307" s="7" t="str">
        <f>IFERROR(VLOOKUP(Tabela3[[#This Row],[Disciplina]],q2015_2[],4,0),"_")</f>
        <v>Fernando Costa Mattos</v>
      </c>
      <c r="W307" s="2" t="str">
        <f>IFERROR(VLOOKUP(Tabela3[[#This Row],[Disciplina]],q2015_1[],2,0),"_")</f>
        <v>_</v>
      </c>
      <c r="X307" s="2" t="str">
        <f>IFERROR(VLOOKUP(Tabela3[[#This Row],[Disciplina]],q2015_1[],3,0),"_")</f>
        <v>_</v>
      </c>
      <c r="Y307" s="2" t="str">
        <f>IFERROR(VLOOKUP(Tabela3[[#This Row],[Disciplina]],q2015_1[],4,0),"_")</f>
        <v>_</v>
      </c>
    </row>
    <row r="308" spans="1:25" x14ac:dyDescent="0.25">
      <c r="A308" s="3" t="s">
        <v>270</v>
      </c>
      <c r="B308" t="str">
        <f>IFERROR(VLOOKUP(Tabela3[[#This Row],[Disciplina]],Tabela10[],2,0),"-")</f>
        <v>-</v>
      </c>
      <c r="C308" s="3" t="str">
        <f>IFERROR(VLOOKUP(Tabela3[[#This Row],[Disciplina]],Tabela10[],3,0),"-")</f>
        <v>-</v>
      </c>
      <c r="D308" s="10" t="str">
        <f>IFERROR(VLOOKUP(Tabela3[[#This Row],[Disciplina]],Tabela9[],2,0),"-")</f>
        <v>-</v>
      </c>
      <c r="E308" s="3" t="str">
        <f>IFERROR(VLOOKUP(Tabela3[[#This Row],[Disciplina]],Tabela9[],3,0),"-")</f>
        <v>-</v>
      </c>
      <c r="F308" s="10" t="str">
        <f>IFERROR(VLOOKUP(Tabela3[[#This Row],[Disciplina]],Tabela8[],2,0),"-")</f>
        <v>-</v>
      </c>
      <c r="G308" s="3" t="str">
        <f>IFERROR(VLOOKUP(Tabela3[[#This Row],[Disciplina]],Tabela8[],3,0),"-")</f>
        <v>-</v>
      </c>
      <c r="H308" s="2" t="str">
        <f>IFERROR(VLOOKUP(Tabela3[[#This Row],[Disciplina]],q2016_3[],2,0),"_")</f>
        <v>_</v>
      </c>
      <c r="I308" s="2" t="str">
        <f>IFERROR(VLOOKUP(Tabela3[[#This Row],[Disciplina]],q2016_3[],3,0),"-")</f>
        <v>-</v>
      </c>
      <c r="J308" s="5" t="str">
        <f>IFERROR(VLOOKUP(Tabela3[[#This Row],[Disciplina]],q2016_3[],4,0),"-")</f>
        <v>-</v>
      </c>
      <c r="K308">
        <f>IFERROR(VLOOKUP(Tabela3[[#This Row],[Disciplina]],q2016_2[],2,0),"_")</f>
        <v>1</v>
      </c>
      <c r="L308">
        <f>IFERROR(VLOOKUP(Tabela3[[#This Row],[Disciplina]],q2016_2[],3,0),"-")</f>
        <v>0</v>
      </c>
      <c r="M308" s="4" t="str">
        <f>IFERROR(VLOOKUP(Tabela3[[#This Row],[Disciplina]],q2016_2[],4,0),"-")</f>
        <v>Nathalie de Almeida Bressiani</v>
      </c>
      <c r="N308" s="9" t="str">
        <f>IFERROR(VLOOKUP(Tabela3[[#This Row],[Disciplina]],q2016_1[],2,0),"_")</f>
        <v>_</v>
      </c>
      <c r="O308" t="str">
        <f>IFERROR(VLOOKUP(Tabela3[[#This Row],[Disciplina]],q2016_1[],3,0),"-")</f>
        <v>-</v>
      </c>
      <c r="P308" s="4" t="str">
        <f>IFERROR(VLOOKUP(Tabela3[[#This Row],[Disciplina]],q2016_1[],4,0),"-")</f>
        <v>-</v>
      </c>
      <c r="Q308" t="str">
        <f>IFERROR(VLOOKUP(Tabela3[[#This Row],[Disciplina]],q2015_3[],2,0),"_")</f>
        <v>_</v>
      </c>
      <c r="R308" t="str">
        <f>IFERROR(VLOOKUP(Tabela3[[#This Row],[Disciplina]],q2015_3[],3,0),"_")</f>
        <v>_</v>
      </c>
      <c r="S308" s="4" t="str">
        <f>IFERROR(VLOOKUP(Tabela3[[#This Row],[Disciplina]],q2015_3[],4,0),"_")</f>
        <v>_</v>
      </c>
      <c r="T308" s="9" t="str">
        <f>IFERROR(VLOOKUP(Tabela3[[#This Row],[Disciplina]],q2015_2[],2,0),"_")</f>
        <v>_</v>
      </c>
      <c r="U308" t="str">
        <f>IFERROR(VLOOKUP(Tabela3[[#This Row],[Disciplina]],q2015_2[],3,0),"_")</f>
        <v>_</v>
      </c>
      <c r="V308" s="3" t="str">
        <f>IFERROR(VLOOKUP(Tabela3[[#This Row],[Disciplina]],q2015_2[],4,0),"_")</f>
        <v>_</v>
      </c>
      <c r="W308" t="str">
        <f>IFERROR(VLOOKUP(Tabela3[[#This Row],[Disciplina]],q2015_1[],2,0),"_")</f>
        <v>_</v>
      </c>
      <c r="X308" t="str">
        <f>IFERROR(VLOOKUP(Tabela3[[#This Row],[Disciplina]],q2015_1[],3,0),"_")</f>
        <v>_</v>
      </c>
      <c r="Y308" t="str">
        <f>IFERROR(VLOOKUP(Tabela3[[#This Row],[Disciplina]],q2015_1[],4,0),"_")</f>
        <v>_</v>
      </c>
    </row>
    <row r="309" spans="1:25" x14ac:dyDescent="0.25">
      <c r="A309" s="3" t="s">
        <v>272</v>
      </c>
      <c r="B309" t="str">
        <f>IFERROR(VLOOKUP(Tabela3[[#This Row],[Disciplina]],Tabela10[],2,0),"-")</f>
        <v>-</v>
      </c>
      <c r="C309" s="3" t="str">
        <f>IFERROR(VLOOKUP(Tabela3[[#This Row],[Disciplina]],Tabela10[],3,0),"-")</f>
        <v>-</v>
      </c>
      <c r="D309" s="10">
        <f>IFERROR(VLOOKUP(Tabela3[[#This Row],[Disciplina]],Tabela9[],2,0),"-")</f>
        <v>0</v>
      </c>
      <c r="E309" s="3" t="str">
        <f>IFERROR(VLOOKUP(Tabela3[[#This Row],[Disciplina]],Tabela9[],3,0),"-")</f>
        <v>MARCELO AUGUSTO LEIGUI DE OLIVEIRA</v>
      </c>
      <c r="F309" s="10" t="str">
        <f>IFERROR(VLOOKUP(Tabela3[[#This Row],[Disciplina]],Tabela8[],2,0),"-")</f>
        <v>-</v>
      </c>
      <c r="G309" s="3" t="str">
        <f>IFERROR(VLOOKUP(Tabela3[[#This Row],[Disciplina]],Tabela8[],3,0),"-")</f>
        <v>-</v>
      </c>
      <c r="H309" s="2" t="str">
        <f>IFERROR(VLOOKUP(Tabela3[[#This Row],[Disciplina]],q2016_3[],2,0),"_")</f>
        <v>_</v>
      </c>
      <c r="I309" s="2" t="str">
        <f>IFERROR(VLOOKUP(Tabela3[[#This Row],[Disciplina]],q2016_3[],3,0),"-")</f>
        <v>-</v>
      </c>
      <c r="J309" s="5" t="str">
        <f>IFERROR(VLOOKUP(Tabela3[[#This Row],[Disciplina]],q2016_3[],4,0),"-")</f>
        <v>-</v>
      </c>
      <c r="K309">
        <f>IFERROR(VLOOKUP(Tabela3[[#This Row],[Disciplina]],q2016_2[],2,0),"_")</f>
        <v>1</v>
      </c>
      <c r="L309">
        <f>IFERROR(VLOOKUP(Tabela3[[#This Row],[Disciplina]],q2016_2[],3,0),"-")</f>
        <v>0</v>
      </c>
      <c r="M309" s="4" t="str">
        <f>IFERROR(VLOOKUP(Tabela3[[#This Row],[Disciplina]],q2016_2[],4,0),"-")</f>
        <v>Pieter Willem Westera</v>
      </c>
      <c r="N309" s="9" t="str">
        <f>IFERROR(VLOOKUP(Tabela3[[#This Row],[Disciplina]],q2016_1[],2,0),"_")</f>
        <v>_</v>
      </c>
      <c r="O309" t="str">
        <f>IFERROR(VLOOKUP(Tabela3[[#This Row],[Disciplina]],q2016_1[],3,0),"-")</f>
        <v>-</v>
      </c>
      <c r="P309" s="4" t="str">
        <f>IFERROR(VLOOKUP(Tabela3[[#This Row],[Disciplina]],q2016_1[],4,0),"-")</f>
        <v>-</v>
      </c>
      <c r="Q309">
        <f>IFERROR(VLOOKUP(Tabela3[[#This Row],[Disciplina]],q2015_3[],2,0),"_")</f>
        <v>1</v>
      </c>
      <c r="R309">
        <f>IFERROR(VLOOKUP(Tabela3[[#This Row],[Disciplina]],q2015_3[],3,0),"_")</f>
        <v>0</v>
      </c>
      <c r="S309" s="4" t="str">
        <f>IFERROR(VLOOKUP(Tabela3[[#This Row],[Disciplina]],q2015_3[],4,0),"_")</f>
        <v>Laura Paulucci Marinho</v>
      </c>
      <c r="T309" s="9">
        <f>IFERROR(VLOOKUP(Tabela3[[#This Row],[Disciplina]],q2015_2[],2,0),"_")</f>
        <v>0</v>
      </c>
      <c r="U309">
        <f>IFERROR(VLOOKUP(Tabela3[[#This Row],[Disciplina]],q2015_2[],3,0),"_")</f>
        <v>0</v>
      </c>
      <c r="V309" s="3" t="str">
        <f>IFERROR(VLOOKUP(Tabela3[[#This Row],[Disciplina]],q2015_2[],4,0),"_")</f>
        <v>Pedro Galli Mercadante</v>
      </c>
      <c r="W309" t="str">
        <f>IFERROR(VLOOKUP(Tabela3[[#This Row],[Disciplina]],q2015_1[],2,0),"_")</f>
        <v>_</v>
      </c>
      <c r="X309" t="str">
        <f>IFERROR(VLOOKUP(Tabela3[[#This Row],[Disciplina]],q2015_1[],3,0),"_")</f>
        <v>_</v>
      </c>
      <c r="Y309" t="str">
        <f>IFERROR(VLOOKUP(Tabela3[[#This Row],[Disciplina]],q2015_1[],4,0),"_")</f>
        <v>_</v>
      </c>
    </row>
    <row r="310" spans="1:25" x14ac:dyDescent="0.25">
      <c r="A310" s="3" t="s">
        <v>326</v>
      </c>
      <c r="B310" t="str">
        <f>IFERROR(VLOOKUP(Tabela3[[#This Row],[Disciplina]],Tabela10[],2,0),"-")</f>
        <v>-</v>
      </c>
      <c r="C310" s="3" t="str">
        <f>IFERROR(VLOOKUP(Tabela3[[#This Row],[Disciplina]],Tabela10[],3,0),"-")</f>
        <v>-</v>
      </c>
      <c r="D310" s="10">
        <f>IFERROR(VLOOKUP(Tabela3[[#This Row],[Disciplina]],Tabela9[],2,0),"-")</f>
        <v>0</v>
      </c>
      <c r="E310" s="3" t="str">
        <f>IFERROR(VLOOKUP(Tabela3[[#This Row],[Disciplina]],Tabela9[],3,0),"-")</f>
        <v>ALYSSON FABIO FERRARI</v>
      </c>
      <c r="F310" s="10" t="str">
        <f>IFERROR(VLOOKUP(Tabela3[[#This Row],[Disciplina]],Tabela8[],2,0),"-")</f>
        <v>-</v>
      </c>
      <c r="G310" s="3" t="str">
        <f>IFERROR(VLOOKUP(Tabela3[[#This Row],[Disciplina]],Tabela8[],3,0),"-")</f>
        <v>-</v>
      </c>
      <c r="H310" s="2" t="str">
        <f>IFERROR(VLOOKUP(Tabela3[[#This Row],[Disciplina]],q2016_3[],2,0),"_")</f>
        <v>_</v>
      </c>
      <c r="I310" s="2" t="str">
        <f>IFERROR(VLOOKUP(Tabela3[[#This Row],[Disciplina]],q2016_3[],3,0),"-")</f>
        <v>-</v>
      </c>
      <c r="J310" s="5" t="str">
        <f>IFERROR(VLOOKUP(Tabela3[[#This Row],[Disciplina]],q2016_3[],4,0),"-")</f>
        <v>-</v>
      </c>
      <c r="K310" s="2" t="str">
        <f>IFERROR(VLOOKUP(Tabela3[[#This Row],[Disciplina]],q2016_2[],2,0),"_")</f>
        <v>_</v>
      </c>
      <c r="L310" s="2" t="str">
        <f>IFERROR(VLOOKUP(Tabela3[[#This Row],[Disciplina]],q2016_2[],3,0),"-")</f>
        <v>-</v>
      </c>
      <c r="M310" s="5" t="str">
        <f>IFERROR(VLOOKUP(Tabela3[[#This Row],[Disciplina]],q2016_2[],4,0),"-")</f>
        <v>-</v>
      </c>
      <c r="N310" s="6">
        <f>IFERROR(VLOOKUP(Tabela3[[#This Row],[Disciplina]],q2016_1[],2,0),"_")</f>
        <v>2</v>
      </c>
      <c r="O310" s="2">
        <f>IFERROR(VLOOKUP(Tabela3[[#This Row],[Disciplina]],q2016_1[],3,0),"-")</f>
        <v>0</v>
      </c>
      <c r="P310" s="5" t="str">
        <f>IFERROR(VLOOKUP(Tabela3[[#This Row],[Disciplina]],q2016_1[],4,0),"-")</f>
        <v>Alysson Fábio Ferrari</v>
      </c>
      <c r="Q310" s="2" t="str">
        <f>IFERROR(VLOOKUP(Tabela3[[#This Row],[Disciplina]],q2015_3[],2,0),"_")</f>
        <v>_</v>
      </c>
      <c r="R310" s="2" t="str">
        <f>IFERROR(VLOOKUP(Tabela3[[#This Row],[Disciplina]],q2015_3[],3,0),"_")</f>
        <v>_</v>
      </c>
      <c r="S310" s="5" t="str">
        <f>IFERROR(VLOOKUP(Tabela3[[#This Row],[Disciplina]],q2015_3[],4,0),"_")</f>
        <v>_</v>
      </c>
      <c r="T310" s="6" t="str">
        <f>IFERROR(VLOOKUP(Tabela3[[#This Row],[Disciplina]],q2015_2[],2,0),"_")</f>
        <v>_</v>
      </c>
      <c r="U310" s="2" t="str">
        <f>IFERROR(VLOOKUP(Tabela3[[#This Row],[Disciplina]],q2015_2[],3,0),"_")</f>
        <v>_</v>
      </c>
      <c r="V310" s="7" t="str">
        <f>IFERROR(VLOOKUP(Tabela3[[#This Row],[Disciplina]],q2015_2[],4,0),"_")</f>
        <v>_</v>
      </c>
      <c r="W310" s="2">
        <f>IFERROR(VLOOKUP(Tabela3[[#This Row],[Disciplina]],q2015_1[],2,0),"_")</f>
        <v>1</v>
      </c>
      <c r="X310" s="2">
        <f>IFERROR(VLOOKUP(Tabela3[[#This Row],[Disciplina]],q2015_1[],3,0),"_")</f>
        <v>0</v>
      </c>
      <c r="Y310" s="2" t="str">
        <f>IFERROR(VLOOKUP(Tabela3[[#This Row],[Disciplina]],q2015_1[],4,0),"_")</f>
        <v>RICARDO ROCAMORA PASZKO</v>
      </c>
    </row>
    <row r="311" spans="1:25" x14ac:dyDescent="0.25">
      <c r="A311" s="3" t="s">
        <v>156</v>
      </c>
      <c r="B311">
        <f>IFERROR(VLOOKUP(Tabela3[[#This Row],[Disciplina]],Tabela10[],2,0),"-")</f>
        <v>0</v>
      </c>
      <c r="C311" s="3" t="str">
        <f>IFERROR(VLOOKUP(Tabela3[[#This Row],[Disciplina]],Tabela10[],3,0),"-")</f>
        <v>Renato Rodrigues Kinouchi</v>
      </c>
      <c r="D311" s="10" t="str">
        <f>IFERROR(VLOOKUP(Tabela3[[#This Row],[Disciplina]],Tabela9[],2,0),"-")</f>
        <v>-</v>
      </c>
      <c r="E311" s="3" t="str">
        <f>IFERROR(VLOOKUP(Tabela3[[#This Row],[Disciplina]],Tabela9[],3,0),"-")</f>
        <v>-</v>
      </c>
      <c r="F311" s="10" t="str">
        <f>IFERROR(VLOOKUP(Tabela3[[#This Row],[Disciplina]],Tabela8[],2,0),"-")</f>
        <v>-</v>
      </c>
      <c r="G311" s="3" t="str">
        <f>IFERROR(VLOOKUP(Tabela3[[#This Row],[Disciplina]],Tabela8[],3,0),"-")</f>
        <v>-</v>
      </c>
      <c r="H311">
        <f>IFERROR(VLOOKUP(Tabela3[[#This Row],[Disciplina]],q2016_3[],2,0),"_")</f>
        <v>2</v>
      </c>
      <c r="I311">
        <f>IFERROR(VLOOKUP(Tabela3[[#This Row],[Disciplina]],q2016_3[],3,0),"-")</f>
        <v>0</v>
      </c>
      <c r="J311" s="4" t="str">
        <f>IFERROR(VLOOKUP(Tabela3[[#This Row],[Disciplina]],q2016_3[],4,0),"-")</f>
        <v>Renato Rodrigues Kinouchi</v>
      </c>
      <c r="K311" t="str">
        <f>IFERROR(VLOOKUP(Tabela3[[#This Row],[Disciplina]],q2016_2[],2,0),"_")</f>
        <v>_</v>
      </c>
      <c r="L311" t="str">
        <f>IFERROR(VLOOKUP(Tabela3[[#This Row],[Disciplina]],q2016_2[],3,0),"-")</f>
        <v>-</v>
      </c>
      <c r="M311" s="4" t="str">
        <f>IFERROR(VLOOKUP(Tabela3[[#This Row],[Disciplina]],q2016_2[],4,0),"-")</f>
        <v>-</v>
      </c>
      <c r="N311" s="9" t="str">
        <f>IFERROR(VLOOKUP(Tabela3[[#This Row],[Disciplina]],q2016_1[],2,0),"_")</f>
        <v>_</v>
      </c>
      <c r="O311" t="str">
        <f>IFERROR(VLOOKUP(Tabela3[[#This Row],[Disciplina]],q2016_1[],3,0),"-")</f>
        <v>-</v>
      </c>
      <c r="P311" s="4" t="str">
        <f>IFERROR(VLOOKUP(Tabela3[[#This Row],[Disciplina]],q2016_1[],4,0),"-")</f>
        <v>-</v>
      </c>
      <c r="Q311">
        <f>IFERROR(VLOOKUP(Tabela3[[#This Row],[Disciplina]],q2015_3[],2,0),"_")</f>
        <v>2</v>
      </c>
      <c r="R311">
        <f>IFERROR(VLOOKUP(Tabela3[[#This Row],[Disciplina]],q2015_3[],3,0),"_")</f>
        <v>0</v>
      </c>
      <c r="S311" s="4" t="str">
        <f>IFERROR(VLOOKUP(Tabela3[[#This Row],[Disciplina]],q2015_3[],4,0),"_")</f>
        <v>Lorenzo Baravalle</v>
      </c>
      <c r="T311" s="9" t="str">
        <f>IFERROR(VLOOKUP(Tabela3[[#This Row],[Disciplina]],q2015_2[],2,0),"_")</f>
        <v>_</v>
      </c>
      <c r="U311" t="str">
        <f>IFERROR(VLOOKUP(Tabela3[[#This Row],[Disciplina]],q2015_2[],3,0),"_")</f>
        <v>_</v>
      </c>
      <c r="V311" s="3" t="str">
        <f>IFERROR(VLOOKUP(Tabela3[[#This Row],[Disciplina]],q2015_2[],4,0),"_")</f>
        <v>_</v>
      </c>
      <c r="W311" t="str">
        <f>IFERROR(VLOOKUP(Tabela3[[#This Row],[Disciplina]],q2015_1[],2,0),"_")</f>
        <v>_</v>
      </c>
      <c r="X311" t="str">
        <f>IFERROR(VLOOKUP(Tabela3[[#This Row],[Disciplina]],q2015_1[],3,0),"_")</f>
        <v>_</v>
      </c>
      <c r="Y311" t="str">
        <f>IFERROR(VLOOKUP(Tabela3[[#This Row],[Disciplina]],q2015_1[],4,0),"_")</f>
        <v>_</v>
      </c>
    </row>
    <row r="312" spans="1:25" x14ac:dyDescent="0.25">
      <c r="A312" s="3" t="s">
        <v>314</v>
      </c>
      <c r="B312" t="str">
        <f>IFERROR(VLOOKUP(Tabela3[[#This Row],[Disciplina]],Tabela10[],2,0),"-")</f>
        <v>-</v>
      </c>
      <c r="C312" s="3" t="str">
        <f>IFERROR(VLOOKUP(Tabela3[[#This Row],[Disciplina]],Tabela10[],3,0),"-")</f>
        <v>-</v>
      </c>
      <c r="D312" s="10" t="str">
        <f>IFERROR(VLOOKUP(Tabela3[[#This Row],[Disciplina]],Tabela9[],2,0),"-")</f>
        <v>-</v>
      </c>
      <c r="E312" s="3" t="str">
        <f>IFERROR(VLOOKUP(Tabela3[[#This Row],[Disciplina]],Tabela9[],3,0),"-")</f>
        <v>-</v>
      </c>
      <c r="F312" s="10">
        <f>IFERROR(VLOOKUP(Tabela3[[#This Row],[Disciplina]],Tabela8[],2,0),"-")</f>
        <v>0</v>
      </c>
      <c r="G312" s="3" t="str">
        <f>IFERROR(VLOOKUP(Tabela3[[#This Row],[Disciplina]],Tabela8[],3,0),"-")</f>
        <v>Anastasia Guidi Itokazu</v>
      </c>
      <c r="H312" s="2" t="str">
        <f>IFERROR(VLOOKUP(Tabela3[[#This Row],[Disciplina]],q2016_3[],2,0),"_")</f>
        <v>_</v>
      </c>
      <c r="I312" s="2" t="str">
        <f>IFERROR(VLOOKUP(Tabela3[[#This Row],[Disciplina]],q2016_3[],3,0),"-")</f>
        <v>-</v>
      </c>
      <c r="J312" s="5" t="str">
        <f>IFERROR(VLOOKUP(Tabela3[[#This Row],[Disciplina]],q2016_3[],4,0),"-")</f>
        <v>-</v>
      </c>
      <c r="K312" s="2" t="str">
        <f>IFERROR(VLOOKUP(Tabela3[[#This Row],[Disciplina]],q2016_2[],2,0),"_")</f>
        <v>_</v>
      </c>
      <c r="L312" s="2" t="str">
        <f>IFERROR(VLOOKUP(Tabela3[[#This Row],[Disciplina]],q2016_2[],3,0),"-")</f>
        <v>-</v>
      </c>
      <c r="M312" s="5" t="str">
        <f>IFERROR(VLOOKUP(Tabela3[[#This Row],[Disciplina]],q2016_2[],4,0),"-")</f>
        <v>-</v>
      </c>
      <c r="N312" s="6">
        <f>IFERROR(VLOOKUP(Tabela3[[#This Row],[Disciplina]],q2016_1[],2,0),"_")</f>
        <v>1</v>
      </c>
      <c r="O312" s="2">
        <f>IFERROR(VLOOKUP(Tabela3[[#This Row],[Disciplina]],q2016_1[],3,0),"-")</f>
        <v>0</v>
      </c>
      <c r="P312" s="5" t="str">
        <f>IFERROR(VLOOKUP(Tabela3[[#This Row],[Disciplina]],q2016_1[],4,0),"-")</f>
        <v>Paulo Tadeu da Silva</v>
      </c>
      <c r="Q312" s="2" t="str">
        <f>IFERROR(VLOOKUP(Tabela3[[#This Row],[Disciplina]],q2015_3[],2,0),"_")</f>
        <v>_</v>
      </c>
      <c r="R312" s="2" t="str">
        <f>IFERROR(VLOOKUP(Tabela3[[#This Row],[Disciplina]],q2015_3[],3,0),"_")</f>
        <v>_</v>
      </c>
      <c r="S312" s="5" t="str">
        <f>IFERROR(VLOOKUP(Tabela3[[#This Row],[Disciplina]],q2015_3[],4,0),"_")</f>
        <v>_</v>
      </c>
      <c r="T312" s="6" t="str">
        <f>IFERROR(VLOOKUP(Tabela3[[#This Row],[Disciplina]],q2015_2[],2,0),"_")</f>
        <v>_</v>
      </c>
      <c r="U312" s="2" t="str">
        <f>IFERROR(VLOOKUP(Tabela3[[#This Row],[Disciplina]],q2015_2[],3,0),"_")</f>
        <v>_</v>
      </c>
      <c r="V312" s="7" t="str">
        <f>IFERROR(VLOOKUP(Tabela3[[#This Row],[Disciplina]],q2015_2[],4,0),"_")</f>
        <v>_</v>
      </c>
      <c r="W312" s="2">
        <f>IFERROR(VLOOKUP(Tabela3[[#This Row],[Disciplina]],q2015_1[],2,0),"_")</f>
        <v>2</v>
      </c>
      <c r="X312" s="2">
        <f>IFERROR(VLOOKUP(Tabela3[[#This Row],[Disciplina]],q2015_1[],3,0),"_")</f>
        <v>0</v>
      </c>
      <c r="Y312" s="2" t="str">
        <f>IFERROR(VLOOKUP(Tabela3[[#This Row],[Disciplina]],q2015_1[],4,0),"_")</f>
        <v>LUCIANA ZATERKA</v>
      </c>
    </row>
    <row r="313" spans="1:25" x14ac:dyDescent="0.25">
      <c r="A313" s="3" t="s">
        <v>487</v>
      </c>
      <c r="B313" t="str">
        <f>IFERROR(VLOOKUP(Tabela3[[#This Row],[Disciplina]],Tabela10[],2,0),"-")</f>
        <v>-</v>
      </c>
      <c r="C313" s="3" t="str">
        <f>IFERROR(VLOOKUP(Tabela3[[#This Row],[Disciplina]],Tabela10[],3,0),"-")</f>
        <v>-</v>
      </c>
      <c r="D313" s="10" t="str">
        <f>IFERROR(VLOOKUP(Tabela3[[#This Row],[Disciplina]],Tabela9[],2,0),"-")</f>
        <v>-</v>
      </c>
      <c r="E313" s="3" t="str">
        <f>IFERROR(VLOOKUP(Tabela3[[#This Row],[Disciplina]],Tabela9[],3,0),"-")</f>
        <v>-</v>
      </c>
      <c r="F313" s="10" t="str">
        <f>IFERROR(VLOOKUP(Tabela3[[#This Row],[Disciplina]],Tabela8[],2,0),"-")</f>
        <v>-</v>
      </c>
      <c r="G313" s="3" t="str">
        <f>IFERROR(VLOOKUP(Tabela3[[#This Row],[Disciplina]],Tabela8[],3,0),"-")</f>
        <v>-</v>
      </c>
      <c r="H313" s="2" t="str">
        <f>IFERROR(VLOOKUP(Tabela3[[#This Row],[Disciplina]],q2016_3[],2,0),"_")</f>
        <v>_</v>
      </c>
      <c r="I313" s="2" t="str">
        <f>IFERROR(VLOOKUP(Tabela3[[#This Row],[Disciplina]],q2016_3[],3,0),"-")</f>
        <v>-</v>
      </c>
      <c r="J313" s="5" t="str">
        <f>IFERROR(VLOOKUP(Tabela3[[#This Row],[Disciplina]],q2016_3[],4,0),"-")</f>
        <v>-</v>
      </c>
      <c r="K313" s="2" t="str">
        <f>IFERROR(VLOOKUP(Tabela3[[#This Row],[Disciplina]],q2016_2[],2,0),"_")</f>
        <v>_</v>
      </c>
      <c r="L313" s="2" t="str">
        <f>IFERROR(VLOOKUP(Tabela3[[#This Row],[Disciplina]],q2016_2[],3,0),"-")</f>
        <v>-</v>
      </c>
      <c r="M313" s="5" t="str">
        <f>IFERROR(VLOOKUP(Tabela3[[#This Row],[Disciplina]],q2016_2[],4,0),"-")</f>
        <v>-</v>
      </c>
      <c r="N313" s="6" t="str">
        <f>IFERROR(VLOOKUP(Tabela3[[#This Row],[Disciplina]],q2016_1[],2,0),"_")</f>
        <v>_</v>
      </c>
      <c r="O313" s="2" t="str">
        <f>IFERROR(VLOOKUP(Tabela3[[#This Row],[Disciplina]],q2016_1[],3,0),"-")</f>
        <v>-</v>
      </c>
      <c r="P313" s="5" t="str">
        <f>IFERROR(VLOOKUP(Tabela3[[#This Row],[Disciplina]],q2016_1[],4,0),"-")</f>
        <v>-</v>
      </c>
      <c r="Q313" s="2" t="str">
        <f>IFERROR(VLOOKUP(Tabela3[[#This Row],[Disciplina]],q2015_3[],2,0),"_")</f>
        <v>_</v>
      </c>
      <c r="R313" s="2" t="str">
        <f>IFERROR(VLOOKUP(Tabela3[[#This Row],[Disciplina]],q2015_3[],3,0),"_")</f>
        <v>_</v>
      </c>
      <c r="S313" s="5" t="str">
        <f>IFERROR(VLOOKUP(Tabela3[[#This Row],[Disciplina]],q2015_3[],4,0),"_")</f>
        <v>_</v>
      </c>
      <c r="T313" s="6">
        <f>IFERROR(VLOOKUP(Tabela3[[#This Row],[Disciplina]],q2015_2[],2,0),"_")</f>
        <v>0</v>
      </c>
      <c r="U313" s="2">
        <f>IFERROR(VLOOKUP(Tabela3[[#This Row],[Disciplina]],q2015_2[],3,0),"_")</f>
        <v>0</v>
      </c>
      <c r="V313" s="7" t="str">
        <f>IFERROR(VLOOKUP(Tabela3[[#This Row],[Disciplina]],q2015_2[],4,0),"_")</f>
        <v>Roque da Costa Caiero</v>
      </c>
      <c r="W313" s="2" t="str">
        <f>IFERROR(VLOOKUP(Tabela3[[#This Row],[Disciplina]],q2015_1[],2,0),"_")</f>
        <v>_</v>
      </c>
      <c r="X313" s="2" t="str">
        <f>IFERROR(VLOOKUP(Tabela3[[#This Row],[Disciplina]],q2015_1[],3,0),"_")</f>
        <v>_</v>
      </c>
      <c r="Y313" s="2" t="str">
        <f>IFERROR(VLOOKUP(Tabela3[[#This Row],[Disciplina]],q2015_1[],4,0),"_")</f>
        <v>_</v>
      </c>
    </row>
    <row r="314" spans="1:25" x14ac:dyDescent="0.25">
      <c r="A314" s="3" t="s">
        <v>349</v>
      </c>
      <c r="B314" t="str">
        <f>IFERROR(VLOOKUP(Tabela3[[#This Row],[Disciplina]],Tabela10[],2,0),"-")</f>
        <v>-</v>
      </c>
      <c r="C314" s="3" t="str">
        <f>IFERROR(VLOOKUP(Tabela3[[#This Row],[Disciplina]],Tabela10[],3,0),"-")</f>
        <v>-</v>
      </c>
      <c r="D314" s="10">
        <f>IFERROR(VLOOKUP(Tabela3[[#This Row],[Disciplina]],Tabela9[],2,0),"-")</f>
        <v>0</v>
      </c>
      <c r="E314" s="3" t="str">
        <f>IFERROR(VLOOKUP(Tabela3[[#This Row],[Disciplina]],Tabela9[],3,0),"-")</f>
        <v>PAULA FERNANDA FERREIRA DE SOUSA</v>
      </c>
      <c r="F314" s="10" t="str">
        <f>IFERROR(VLOOKUP(Tabela3[[#This Row],[Disciplina]],Tabela8[],2,0),"-")</f>
        <v>-</v>
      </c>
      <c r="G314" s="3" t="str">
        <f>IFERROR(VLOOKUP(Tabela3[[#This Row],[Disciplina]],Tabela8[],3,0),"-")</f>
        <v>-</v>
      </c>
      <c r="H314" s="2" t="str">
        <f>IFERROR(VLOOKUP(Tabela3[[#This Row],[Disciplina]],q2016_3[],2,0),"_")</f>
        <v>_</v>
      </c>
      <c r="I314" s="2" t="str">
        <f>IFERROR(VLOOKUP(Tabela3[[#This Row],[Disciplina]],q2016_3[],3,0),"-")</f>
        <v>-</v>
      </c>
      <c r="J314" s="5" t="str">
        <f>IFERROR(VLOOKUP(Tabela3[[#This Row],[Disciplina]],q2016_3[],4,0),"-")</f>
        <v>-</v>
      </c>
      <c r="K314" s="2" t="str">
        <f>IFERROR(VLOOKUP(Tabela3[[#This Row],[Disciplina]],q2016_2[],2,0),"_")</f>
        <v>_</v>
      </c>
      <c r="L314" s="2" t="str">
        <f>IFERROR(VLOOKUP(Tabela3[[#This Row],[Disciplina]],q2016_2[],3,0),"-")</f>
        <v>-</v>
      </c>
      <c r="M314" s="5" t="str">
        <f>IFERROR(VLOOKUP(Tabela3[[#This Row],[Disciplina]],q2016_2[],4,0),"-")</f>
        <v>-</v>
      </c>
      <c r="N314" s="9">
        <f>IFERROR(VLOOKUP(Tabela3[[#This Row],[Disciplina]],q2016_1[],2,0),"_")</f>
        <v>1</v>
      </c>
      <c r="O314">
        <f>IFERROR(VLOOKUP(Tabela3[[#This Row],[Disciplina]],q2016_1[],3,0),"-")</f>
        <v>0</v>
      </c>
      <c r="P314" s="4">
        <f>IFERROR(VLOOKUP(Tabela3[[#This Row],[Disciplina]],q2016_1[],4,0),"-")</f>
        <v>0</v>
      </c>
      <c r="Q314" t="str">
        <f>IFERROR(VLOOKUP(Tabela3[[#This Row],[Disciplina]],q2015_3[],2,0),"_")</f>
        <v>_</v>
      </c>
      <c r="R314" t="str">
        <f>IFERROR(VLOOKUP(Tabela3[[#This Row],[Disciplina]],q2015_3[],3,0),"_")</f>
        <v>_</v>
      </c>
      <c r="S314" s="4" t="str">
        <f>IFERROR(VLOOKUP(Tabela3[[#This Row],[Disciplina]],q2015_3[],4,0),"_")</f>
        <v>_</v>
      </c>
      <c r="T314" s="9">
        <f>IFERROR(VLOOKUP(Tabela3[[#This Row],[Disciplina]],q2015_2[],2,0),"_")</f>
        <v>0</v>
      </c>
      <c r="U314">
        <f>IFERROR(VLOOKUP(Tabela3[[#This Row],[Disciplina]],q2015_2[],3,0),"_")</f>
        <v>0</v>
      </c>
      <c r="V314" s="3" t="str">
        <f>IFERROR(VLOOKUP(Tabela3[[#This Row],[Disciplina]],q2015_2[],4,0),"_")</f>
        <v>Marcelo O. da Costa Pires</v>
      </c>
      <c r="W314">
        <f>IFERROR(VLOOKUP(Tabela3[[#This Row],[Disciplina]],q2015_1[],2,0),"_")</f>
        <v>1</v>
      </c>
      <c r="X314">
        <f>IFERROR(VLOOKUP(Tabela3[[#This Row],[Disciplina]],q2015_1[],3,0),"_")</f>
        <v>0</v>
      </c>
      <c r="Y314" t="str">
        <f>IFERROR(VLOOKUP(Tabela3[[#This Row],[Disciplina]],q2015_1[],4,0),"_")</f>
        <v>LÚCIO CAMPOS COSTA</v>
      </c>
    </row>
    <row r="315" spans="1:25" x14ac:dyDescent="0.25">
      <c r="A315" s="3" t="s">
        <v>486</v>
      </c>
      <c r="B315" t="str">
        <f>IFERROR(VLOOKUP(Tabela3[[#This Row],[Disciplina]],Tabela10[],2,0),"-")</f>
        <v>-</v>
      </c>
      <c r="C315" s="3" t="str">
        <f>IFERROR(VLOOKUP(Tabela3[[#This Row],[Disciplina]],Tabela10[],3,0),"-")</f>
        <v>-</v>
      </c>
      <c r="D315" s="10" t="str">
        <f>IFERROR(VLOOKUP(Tabela3[[#This Row],[Disciplina]],Tabela9[],2,0),"-")</f>
        <v>-</v>
      </c>
      <c r="E315" s="3" t="str">
        <f>IFERROR(VLOOKUP(Tabela3[[#This Row],[Disciplina]],Tabela9[],3,0),"-")</f>
        <v>-</v>
      </c>
      <c r="F315" s="10" t="str">
        <f>IFERROR(VLOOKUP(Tabela3[[#This Row],[Disciplina]],Tabela8[],2,0),"-")</f>
        <v>-</v>
      </c>
      <c r="G315" s="3" t="str">
        <f>IFERROR(VLOOKUP(Tabela3[[#This Row],[Disciplina]],Tabela8[],3,0),"-")</f>
        <v>-</v>
      </c>
      <c r="H315" s="2" t="str">
        <f>IFERROR(VLOOKUP(Tabela3[[#This Row],[Disciplina]],q2016_3[],2,0),"_")</f>
        <v>_</v>
      </c>
      <c r="I315" s="2" t="str">
        <f>IFERROR(VLOOKUP(Tabela3[[#This Row],[Disciplina]],q2016_3[],3,0),"-")</f>
        <v>-</v>
      </c>
      <c r="J315" s="5" t="str">
        <f>IFERROR(VLOOKUP(Tabela3[[#This Row],[Disciplina]],q2016_3[],4,0),"-")</f>
        <v>-</v>
      </c>
      <c r="K315" s="2" t="str">
        <f>IFERROR(VLOOKUP(Tabela3[[#This Row],[Disciplina]],q2016_2[],2,0),"_")</f>
        <v>_</v>
      </c>
      <c r="L315" s="2" t="str">
        <f>IFERROR(VLOOKUP(Tabela3[[#This Row],[Disciplina]],q2016_2[],3,0),"-")</f>
        <v>-</v>
      </c>
      <c r="M315" s="5" t="str">
        <f>IFERROR(VLOOKUP(Tabela3[[#This Row],[Disciplina]],q2016_2[],4,0),"-")</f>
        <v>-</v>
      </c>
      <c r="N315" s="6" t="str">
        <f>IFERROR(VLOOKUP(Tabela3[[#This Row],[Disciplina]],q2016_1[],2,0),"_")</f>
        <v>_</v>
      </c>
      <c r="O315" s="2" t="str">
        <f>IFERROR(VLOOKUP(Tabela3[[#This Row],[Disciplina]],q2016_1[],3,0),"-")</f>
        <v>-</v>
      </c>
      <c r="P315" s="5" t="str">
        <f>IFERROR(VLOOKUP(Tabela3[[#This Row],[Disciplina]],q2016_1[],4,0),"-")</f>
        <v>-</v>
      </c>
      <c r="Q315" s="2" t="str">
        <f>IFERROR(VLOOKUP(Tabela3[[#This Row],[Disciplina]],q2015_3[],2,0),"_")</f>
        <v>_</v>
      </c>
      <c r="R315" s="2" t="str">
        <f>IFERROR(VLOOKUP(Tabela3[[#This Row],[Disciplina]],q2015_3[],3,0),"_")</f>
        <v>_</v>
      </c>
      <c r="S315" s="5" t="str">
        <f>IFERROR(VLOOKUP(Tabela3[[#This Row],[Disciplina]],q2015_3[],4,0),"_")</f>
        <v>_</v>
      </c>
      <c r="T315" s="6">
        <f>IFERROR(VLOOKUP(Tabela3[[#This Row],[Disciplina]],q2015_2[],2,0),"_")</f>
        <v>0</v>
      </c>
      <c r="U315" s="2">
        <f>IFERROR(VLOOKUP(Tabela3[[#This Row],[Disciplina]],q2015_2[],3,0),"_")</f>
        <v>1</v>
      </c>
      <c r="V315" s="7" t="str">
        <f>IFERROR(VLOOKUP(Tabela3[[#This Row],[Disciplina]],q2015_2[],4,0),"_")</f>
        <v>Bruno Nadai</v>
      </c>
      <c r="W315" s="2" t="str">
        <f>IFERROR(VLOOKUP(Tabela3[[#This Row],[Disciplina]],q2015_1[],2,0),"_")</f>
        <v>_</v>
      </c>
      <c r="X315" s="2" t="str">
        <f>IFERROR(VLOOKUP(Tabela3[[#This Row],[Disciplina]],q2015_1[],3,0),"_")</f>
        <v>_</v>
      </c>
      <c r="Y315" s="2" t="str">
        <f>IFERROR(VLOOKUP(Tabela3[[#This Row],[Disciplina]],q2015_1[],4,0),"_")</f>
        <v>_</v>
      </c>
    </row>
    <row r="316" spans="1:25" x14ac:dyDescent="0.25">
      <c r="A316" s="3" t="s">
        <v>274</v>
      </c>
      <c r="B316" t="str">
        <f>IFERROR(VLOOKUP(Tabela3[[#This Row],[Disciplina]],Tabela10[],2,0),"-")</f>
        <v>-</v>
      </c>
      <c r="C316" s="3" t="str">
        <f>IFERROR(VLOOKUP(Tabela3[[#This Row],[Disciplina]],Tabela10[],3,0),"-")</f>
        <v>-</v>
      </c>
      <c r="D316" s="10">
        <f>IFERROR(VLOOKUP(Tabela3[[#This Row],[Disciplina]],Tabela9[],2,0),"-")</f>
        <v>0</v>
      </c>
      <c r="E316" s="3" t="str">
        <f>IFERROR(VLOOKUP(Tabela3[[#This Row],[Disciplina]],Tabela9[],3,0),"-")</f>
        <v>CAMILO ANDREA ANGELUCCI</v>
      </c>
      <c r="F316" s="10" t="str">
        <f>IFERROR(VLOOKUP(Tabela3[[#This Row],[Disciplina]],Tabela8[],2,0),"-")</f>
        <v>-</v>
      </c>
      <c r="G316" s="3" t="str">
        <f>IFERROR(VLOOKUP(Tabela3[[#This Row],[Disciplina]],Tabela8[],3,0),"-")</f>
        <v>-</v>
      </c>
      <c r="H316" s="2" t="str">
        <f>IFERROR(VLOOKUP(Tabela3[[#This Row],[Disciplina]],q2016_3[],2,0),"_")</f>
        <v>_</v>
      </c>
      <c r="I316" s="2" t="str">
        <f>IFERROR(VLOOKUP(Tabela3[[#This Row],[Disciplina]],q2016_3[],3,0),"-")</f>
        <v>-</v>
      </c>
      <c r="J316" s="5" t="str">
        <f>IFERROR(VLOOKUP(Tabela3[[#This Row],[Disciplina]],q2016_3[],4,0),"-")</f>
        <v>-</v>
      </c>
      <c r="K316">
        <f>IFERROR(VLOOKUP(Tabela3[[#This Row],[Disciplina]],q2016_2[],2,0),"_")</f>
        <v>2</v>
      </c>
      <c r="L316">
        <f>IFERROR(VLOOKUP(Tabela3[[#This Row],[Disciplina]],q2016_2[],3,0),"-")</f>
        <v>0</v>
      </c>
      <c r="M316" s="4" t="str">
        <f>IFERROR(VLOOKUP(Tabela3[[#This Row],[Disciplina]],q2016_2[],4,0),"-")</f>
        <v>Mauro Coelho dos Santos</v>
      </c>
      <c r="N316" s="9" t="str">
        <f>IFERROR(VLOOKUP(Tabela3[[#This Row],[Disciplina]],q2016_1[],2,0),"_")</f>
        <v>_</v>
      </c>
      <c r="O316" t="str">
        <f>IFERROR(VLOOKUP(Tabela3[[#This Row],[Disciplina]],q2016_1[],3,0),"-")</f>
        <v>-</v>
      </c>
      <c r="P316" s="4" t="str">
        <f>IFERROR(VLOOKUP(Tabela3[[#This Row],[Disciplina]],q2016_1[],4,0),"-")</f>
        <v>-</v>
      </c>
      <c r="Q316" t="str">
        <f>IFERROR(VLOOKUP(Tabela3[[#This Row],[Disciplina]],q2015_3[],2,0),"_")</f>
        <v>_</v>
      </c>
      <c r="R316" t="str">
        <f>IFERROR(VLOOKUP(Tabela3[[#This Row],[Disciplina]],q2015_3[],3,0),"_")</f>
        <v>_</v>
      </c>
      <c r="S316" s="4" t="str">
        <f>IFERROR(VLOOKUP(Tabela3[[#This Row],[Disciplina]],q2015_3[],4,0),"_")</f>
        <v>_</v>
      </c>
      <c r="T316" s="9" t="str">
        <f>IFERROR(VLOOKUP(Tabela3[[#This Row],[Disciplina]],q2015_2[],2,0),"_")</f>
        <v>_</v>
      </c>
      <c r="U316" t="str">
        <f>IFERROR(VLOOKUP(Tabela3[[#This Row],[Disciplina]],q2015_2[],3,0),"_")</f>
        <v>_</v>
      </c>
      <c r="V316" s="3" t="str">
        <f>IFERROR(VLOOKUP(Tabela3[[#This Row],[Disciplina]],q2015_2[],4,0),"_")</f>
        <v>_</v>
      </c>
      <c r="W316" t="str">
        <f>IFERROR(VLOOKUP(Tabela3[[#This Row],[Disciplina]],q2015_1[],2,0),"_")</f>
        <v>_</v>
      </c>
      <c r="X316" t="str">
        <f>IFERROR(VLOOKUP(Tabela3[[#This Row],[Disciplina]],q2015_1[],3,0),"_")</f>
        <v>_</v>
      </c>
      <c r="Y316" t="str">
        <f>IFERROR(VLOOKUP(Tabela3[[#This Row],[Disciplina]],q2015_1[],4,0),"_")</f>
        <v>_</v>
      </c>
    </row>
    <row r="317" spans="1:25" x14ac:dyDescent="0.25">
      <c r="A317" s="3" t="s">
        <v>497</v>
      </c>
      <c r="B317" t="str">
        <f>IFERROR(VLOOKUP(Tabela3[[#This Row],[Disciplina]],Tabela10[],2,0),"-")</f>
        <v>-</v>
      </c>
      <c r="C317" s="3" t="str">
        <f>IFERROR(VLOOKUP(Tabela3[[#This Row],[Disciplina]],Tabela10[],3,0),"-")</f>
        <v>-</v>
      </c>
      <c r="D317" s="10" t="str">
        <f>IFERROR(VLOOKUP(Tabela3[[#This Row],[Disciplina]],Tabela9[],2,0),"-")</f>
        <v>-</v>
      </c>
      <c r="E317" s="3" t="str">
        <f>IFERROR(VLOOKUP(Tabela3[[#This Row],[Disciplina]],Tabela9[],3,0),"-")</f>
        <v>-</v>
      </c>
      <c r="F317" s="10" t="str">
        <f>IFERROR(VLOOKUP(Tabela3[[#This Row],[Disciplina]],Tabela8[],2,0),"-")</f>
        <v>-</v>
      </c>
      <c r="G317" s="3" t="str">
        <f>IFERROR(VLOOKUP(Tabela3[[#This Row],[Disciplina]],Tabela8[],3,0),"-")</f>
        <v>-</v>
      </c>
      <c r="H317" s="2" t="str">
        <f>IFERROR(VLOOKUP(Tabela3[[#This Row],[Disciplina]],q2016_3[],2,0),"_")</f>
        <v>_</v>
      </c>
      <c r="I317" s="2" t="str">
        <f>IFERROR(VLOOKUP(Tabela3[[#This Row],[Disciplina]],q2016_3[],3,0),"-")</f>
        <v>-</v>
      </c>
      <c r="J317" s="5" t="str">
        <f>IFERROR(VLOOKUP(Tabela3[[#This Row],[Disciplina]],q2016_3[],4,0),"-")</f>
        <v>-</v>
      </c>
      <c r="K317" s="2" t="str">
        <f>IFERROR(VLOOKUP(Tabela3[[#This Row],[Disciplina]],q2016_2[],2,0),"_")</f>
        <v>_</v>
      </c>
      <c r="L317" s="2" t="str">
        <f>IFERROR(VLOOKUP(Tabela3[[#This Row],[Disciplina]],q2016_2[],3,0),"-")</f>
        <v>-</v>
      </c>
      <c r="M317" s="5" t="str">
        <f>IFERROR(VLOOKUP(Tabela3[[#This Row],[Disciplina]],q2016_2[],4,0),"-")</f>
        <v>-</v>
      </c>
      <c r="N317" s="6" t="str">
        <f>IFERROR(VLOOKUP(Tabela3[[#This Row],[Disciplina]],q2016_1[],2,0),"_")</f>
        <v>_</v>
      </c>
      <c r="O317" s="2" t="str">
        <f>IFERROR(VLOOKUP(Tabela3[[#This Row],[Disciplina]],q2016_1[],3,0),"-")</f>
        <v>-</v>
      </c>
      <c r="P317" s="5" t="str">
        <f>IFERROR(VLOOKUP(Tabela3[[#This Row],[Disciplina]],q2016_1[],4,0),"-")</f>
        <v>-</v>
      </c>
      <c r="Q317" s="2" t="str">
        <f>IFERROR(VLOOKUP(Tabela3[[#This Row],[Disciplina]],q2015_3[],2,0),"_")</f>
        <v>_</v>
      </c>
      <c r="R317" s="2" t="str">
        <f>IFERROR(VLOOKUP(Tabela3[[#This Row],[Disciplina]],q2015_3[],3,0),"_")</f>
        <v>_</v>
      </c>
      <c r="S317" s="5" t="str">
        <f>IFERROR(VLOOKUP(Tabela3[[#This Row],[Disciplina]],q2015_3[],4,0),"_")</f>
        <v>_</v>
      </c>
      <c r="T317" s="6">
        <f>IFERROR(VLOOKUP(Tabela3[[#This Row],[Disciplina]],q2015_2[],2,0),"_")</f>
        <v>0</v>
      </c>
      <c r="U317" s="2">
        <f>IFERROR(VLOOKUP(Tabela3[[#This Row],[Disciplina]],q2015_2[],3,0),"_")</f>
        <v>0</v>
      </c>
      <c r="V317" s="7" t="str">
        <f>IFERROR(VLOOKUP(Tabela3[[#This Row],[Disciplina]],q2015_2[],4,0),"_")</f>
        <v>Mauro Coelho dos Santos</v>
      </c>
      <c r="W317" s="2" t="str">
        <f>IFERROR(VLOOKUP(Tabela3[[#This Row],[Disciplina]],q2015_1[],2,0),"_")</f>
        <v>_</v>
      </c>
      <c r="X317" s="2" t="str">
        <f>IFERROR(VLOOKUP(Tabela3[[#This Row],[Disciplina]],q2015_1[],3,0),"_")</f>
        <v>_</v>
      </c>
      <c r="Y317" s="2" t="str">
        <f>IFERROR(VLOOKUP(Tabela3[[#This Row],[Disciplina]],q2015_1[],4,0),"_")</f>
        <v>_</v>
      </c>
    </row>
    <row r="318" spans="1:25" x14ac:dyDescent="0.25">
      <c r="A318" s="3" t="s">
        <v>614</v>
      </c>
      <c r="B318" t="str">
        <f>IFERROR(VLOOKUP(Tabela3[[#This Row],[Disciplina]],Tabela10[],2,0),"-")</f>
        <v>-</v>
      </c>
      <c r="C318" s="3" t="str">
        <f>IFERROR(VLOOKUP(Tabela3[[#This Row],[Disciplina]],Tabela10[],3,0),"-")</f>
        <v>-</v>
      </c>
      <c r="D318" t="str">
        <f>IFERROR(VLOOKUP(Tabela3[[#This Row],[Disciplina]],Tabela9[],2,0),"-")</f>
        <v>-</v>
      </c>
      <c r="E318" s="7" t="str">
        <f>IFERROR(VLOOKUP(Tabela3[[#This Row],[Disciplina]],Tabela9[],3,0),"-")</f>
        <v>-</v>
      </c>
      <c r="F318" s="2">
        <f>IFERROR(VLOOKUP(Tabela3[[#This Row],[Disciplina]],Tabela8[],2,0),"-")</f>
        <v>0</v>
      </c>
      <c r="G318" s="7" t="str">
        <f>IFERROR(VLOOKUP(Tabela3[[#This Row],[Disciplina]],Tabela8[],3,0),"-")</f>
        <v>João Henrique Ghilardi Lago</v>
      </c>
      <c r="H318" s="2" t="str">
        <f>IFERROR(VLOOKUP(Tabela3[[#This Row],[Disciplina]],q2016_3[],2,0),"_")</f>
        <v>_</v>
      </c>
      <c r="I318" s="2" t="str">
        <f>IFERROR(VLOOKUP(Tabela3[[#This Row],[Disciplina]],q2016_3[],3,0),"-")</f>
        <v>-</v>
      </c>
      <c r="J318" s="5" t="str">
        <f>IFERROR(VLOOKUP(Tabela3[[#This Row],[Disciplina]],q2016_3[],4,0),"-")</f>
        <v>-</v>
      </c>
      <c r="K318" s="2" t="str">
        <f>IFERROR(VLOOKUP(Tabela3[[#This Row],[Disciplina]],q2016_2[],2,0),"_")</f>
        <v>_</v>
      </c>
      <c r="L318" s="2" t="str">
        <f>IFERROR(VLOOKUP(Tabela3[[#This Row],[Disciplina]],q2016_2[],3,0),"-")</f>
        <v>-</v>
      </c>
      <c r="M318" s="5" t="str">
        <f>IFERROR(VLOOKUP(Tabela3[[#This Row],[Disciplina]],q2016_2[],4,0),"-")</f>
        <v>-</v>
      </c>
      <c r="N318" s="6" t="str">
        <f>IFERROR(VLOOKUP(Tabela3[[#This Row],[Disciplina]],q2016_1[],2,0),"_")</f>
        <v>_</v>
      </c>
      <c r="O318" s="2" t="str">
        <f>IFERROR(VLOOKUP(Tabela3[[#This Row],[Disciplina]],q2016_1[],3,0),"-")</f>
        <v>-</v>
      </c>
      <c r="P318" s="5" t="str">
        <f>IFERROR(VLOOKUP(Tabela3[[#This Row],[Disciplina]],q2016_1[],4,0),"-")</f>
        <v>-</v>
      </c>
      <c r="Q318" s="2" t="str">
        <f>IFERROR(VLOOKUP(Tabela3[[#This Row],[Disciplina]],q2015_3[],2,0),"_")</f>
        <v>_</v>
      </c>
      <c r="R318" s="2" t="str">
        <f>IFERROR(VLOOKUP(Tabela3[[#This Row],[Disciplina]],q2015_3[],3,0),"_")</f>
        <v>_</v>
      </c>
      <c r="S318" s="5" t="str">
        <f>IFERROR(VLOOKUP(Tabela3[[#This Row],[Disciplina]],q2015_3[],4,0),"_")</f>
        <v>_</v>
      </c>
      <c r="T318" s="6" t="str">
        <f>IFERROR(VLOOKUP(Tabela3[[#This Row],[Disciplina]],q2015_2[],2,0),"_")</f>
        <v>_</v>
      </c>
      <c r="U318" s="2" t="str">
        <f>IFERROR(VLOOKUP(Tabela3[[#This Row],[Disciplina]],q2015_2[],3,0),"_")</f>
        <v>_</v>
      </c>
      <c r="V318" s="7" t="str">
        <f>IFERROR(VLOOKUP(Tabela3[[#This Row],[Disciplina]],q2015_2[],4,0),"_")</f>
        <v>_</v>
      </c>
      <c r="W318" s="2" t="str">
        <f>IFERROR(VLOOKUP(Tabela3[[#This Row],[Disciplina]],q2015_1[],2,0),"_")</f>
        <v>_</v>
      </c>
      <c r="X318" s="2" t="str">
        <f>IFERROR(VLOOKUP(Tabela3[[#This Row],[Disciplina]],q2015_1[],3,0),"_")</f>
        <v>_</v>
      </c>
      <c r="Y318" s="2" t="str">
        <f>IFERROR(VLOOKUP(Tabela3[[#This Row],[Disciplina]],q2015_1[],4,0),"_")</f>
        <v>_</v>
      </c>
    </row>
    <row r="319" spans="1:25" x14ac:dyDescent="0.25">
      <c r="A319" s="3" t="s">
        <v>759</v>
      </c>
      <c r="B319">
        <f>IFERROR(VLOOKUP(Tabela3[[#This Row],[Disciplina]],Tabela10[],2,0),"-")</f>
        <v>0</v>
      </c>
      <c r="C319" s="3" t="str">
        <f>IFERROR(VLOOKUP(Tabela3[[#This Row],[Disciplina]],Tabela10[],3,0),"-")</f>
        <v>Katya Margareth Aurani</v>
      </c>
      <c r="D319" t="str">
        <f>IFERROR(VLOOKUP(Tabela3[[#This Row],[Disciplina]],Tabela9[],2,0),"-")</f>
        <v>-</v>
      </c>
      <c r="E319" s="7" t="str">
        <f>IFERROR(VLOOKUP(Tabela3[[#This Row],[Disciplina]],Tabela9[],3,0),"-")</f>
        <v>-</v>
      </c>
      <c r="F319" s="2" t="str">
        <f>IFERROR(VLOOKUP(Tabela3[[#This Row],[Disciplina]],Tabela8[],2,0),"-")</f>
        <v>-</v>
      </c>
      <c r="G319" s="7" t="str">
        <f>IFERROR(VLOOKUP(Tabela3[[#This Row],[Disciplina]],Tabela8[],3,0),"-")</f>
        <v>-</v>
      </c>
      <c r="H319" s="2" t="str">
        <f>IFERROR(VLOOKUP(Tabela3[[#This Row],[Disciplina]],q2016_3[],2,0),"_")</f>
        <v>_</v>
      </c>
      <c r="I319" s="2" t="str">
        <f>IFERROR(VLOOKUP(Tabela3[[#This Row],[Disciplina]],q2016_3[],3,0),"-")</f>
        <v>-</v>
      </c>
      <c r="J319" s="5" t="str">
        <f>IFERROR(VLOOKUP(Tabela3[[#This Row],[Disciplina]],q2016_3[],4,0),"-")</f>
        <v>-</v>
      </c>
      <c r="K319" s="2" t="str">
        <f>IFERROR(VLOOKUP(Tabela3[[#This Row],[Disciplina]],q2016_2[],2,0),"_")</f>
        <v>_</v>
      </c>
      <c r="L319" s="2" t="str">
        <f>IFERROR(VLOOKUP(Tabela3[[#This Row],[Disciplina]],q2016_2[],3,0),"-")</f>
        <v>-</v>
      </c>
      <c r="M319" s="5" t="str">
        <f>IFERROR(VLOOKUP(Tabela3[[#This Row],[Disciplina]],q2016_2[],4,0),"-")</f>
        <v>-</v>
      </c>
      <c r="N319" s="6" t="str">
        <f>IFERROR(VLOOKUP(Tabela3[[#This Row],[Disciplina]],q2016_1[],2,0),"_")</f>
        <v>_</v>
      </c>
      <c r="O319" s="2" t="str">
        <f>IFERROR(VLOOKUP(Tabela3[[#This Row],[Disciplina]],q2016_1[],3,0),"-")</f>
        <v>-</v>
      </c>
      <c r="P319" s="5" t="str">
        <f>IFERROR(VLOOKUP(Tabela3[[#This Row],[Disciplina]],q2016_1[],4,0),"-")</f>
        <v>-</v>
      </c>
      <c r="Q319" s="2" t="str">
        <f>IFERROR(VLOOKUP(Tabela3[[#This Row],[Disciplina]],q2015_3[],2,0),"_")</f>
        <v>_</v>
      </c>
      <c r="R319" s="2" t="str">
        <f>IFERROR(VLOOKUP(Tabela3[[#This Row],[Disciplina]],q2015_3[],3,0),"_")</f>
        <v>_</v>
      </c>
      <c r="S319" s="5" t="str">
        <f>IFERROR(VLOOKUP(Tabela3[[#This Row],[Disciplina]],q2015_3[],4,0),"_")</f>
        <v>_</v>
      </c>
      <c r="T319" s="6" t="str">
        <f>IFERROR(VLOOKUP(Tabela3[[#This Row],[Disciplina]],q2015_2[],2,0),"_")</f>
        <v>_</v>
      </c>
      <c r="U319" s="2" t="str">
        <f>IFERROR(VLOOKUP(Tabela3[[#This Row],[Disciplina]],q2015_2[],3,0),"_")</f>
        <v>_</v>
      </c>
      <c r="V319" s="7" t="str">
        <f>IFERROR(VLOOKUP(Tabela3[[#This Row],[Disciplina]],q2015_2[],4,0),"_")</f>
        <v>_</v>
      </c>
      <c r="W319" s="2" t="str">
        <f>IFERROR(VLOOKUP(Tabela3[[#This Row],[Disciplina]],q2015_1[],2,0),"_")</f>
        <v>_</v>
      </c>
      <c r="X319" s="2" t="str">
        <f>IFERROR(VLOOKUP(Tabela3[[#This Row],[Disciplina]],q2015_1[],3,0),"_")</f>
        <v>_</v>
      </c>
      <c r="Y319" s="2" t="str">
        <f>IFERROR(VLOOKUP(Tabela3[[#This Row],[Disciplina]],q2015_1[],4,0),"_")</f>
        <v>_</v>
      </c>
    </row>
    <row r="320" spans="1:25" x14ac:dyDescent="0.25">
      <c r="A320" s="3" t="s">
        <v>442</v>
      </c>
      <c r="B320" t="str">
        <f>IFERROR(VLOOKUP(Tabela3[[#This Row],[Disciplina]],Tabela10[],2,0),"-")</f>
        <v>-</v>
      </c>
      <c r="C320" s="3" t="str">
        <f>IFERROR(VLOOKUP(Tabela3[[#This Row],[Disciplina]],Tabela10[],3,0),"-")</f>
        <v>-</v>
      </c>
      <c r="D320" s="10" t="str">
        <f>IFERROR(VLOOKUP(Tabela3[[#This Row],[Disciplina]],Tabela9[],2,0),"-")</f>
        <v>-</v>
      </c>
      <c r="E320" s="3" t="str">
        <f>IFERROR(VLOOKUP(Tabela3[[#This Row],[Disciplina]],Tabela9[],3,0),"-")</f>
        <v>-</v>
      </c>
      <c r="F320" s="10" t="str">
        <f>IFERROR(VLOOKUP(Tabela3[[#This Row],[Disciplina]],Tabela8[],2,0),"-")</f>
        <v>-</v>
      </c>
      <c r="G320" s="3" t="str">
        <f>IFERROR(VLOOKUP(Tabela3[[#This Row],[Disciplina]],Tabela8[],3,0),"-")</f>
        <v>-</v>
      </c>
      <c r="H320" s="2" t="str">
        <f>IFERROR(VLOOKUP(Tabela3[[#This Row],[Disciplina]],q2016_3[],2,0),"_")</f>
        <v>_</v>
      </c>
      <c r="I320" s="2" t="str">
        <f>IFERROR(VLOOKUP(Tabela3[[#This Row],[Disciplina]],q2016_3[],3,0),"-")</f>
        <v>-</v>
      </c>
      <c r="J320" s="5" t="str">
        <f>IFERROR(VLOOKUP(Tabela3[[#This Row],[Disciplina]],q2016_3[],4,0),"-")</f>
        <v>-</v>
      </c>
      <c r="K320" s="2" t="str">
        <f>IFERROR(VLOOKUP(Tabela3[[#This Row],[Disciplina]],q2016_2[],2,0),"_")</f>
        <v>_</v>
      </c>
      <c r="L320" s="2" t="str">
        <f>IFERROR(VLOOKUP(Tabela3[[#This Row],[Disciplina]],q2016_2[],3,0),"-")</f>
        <v>-</v>
      </c>
      <c r="M320" s="5" t="str">
        <f>IFERROR(VLOOKUP(Tabela3[[#This Row],[Disciplina]],q2016_2[],4,0),"-")</f>
        <v>-</v>
      </c>
      <c r="N320" s="9" t="str">
        <f>IFERROR(VLOOKUP(Tabela3[[#This Row],[Disciplina]],q2016_1[],2,0),"_")</f>
        <v>_</v>
      </c>
      <c r="O320" t="str">
        <f>IFERROR(VLOOKUP(Tabela3[[#This Row],[Disciplina]],q2016_1[],3,0),"-")</f>
        <v>-</v>
      </c>
      <c r="P320" s="5" t="str">
        <f>IFERROR(VLOOKUP(Tabela3[[#This Row],[Disciplina]],q2016_1[],4,0),"-")</f>
        <v>-</v>
      </c>
      <c r="Q320">
        <f>IFERROR(VLOOKUP(Tabela3[[#This Row],[Disciplina]],q2015_3[],2,0),"_")</f>
        <v>1</v>
      </c>
      <c r="R320">
        <f>IFERROR(VLOOKUP(Tabela3[[#This Row],[Disciplina]],q2015_3[],3,0),"_")</f>
        <v>0</v>
      </c>
      <c r="S320" s="4" t="str">
        <f>IFERROR(VLOOKUP(Tabela3[[#This Row],[Disciplina]],q2015_3[],4,0),"_")</f>
        <v>Giselle Watanabe Caramello</v>
      </c>
      <c r="T320" s="9" t="str">
        <f>IFERROR(VLOOKUP(Tabela3[[#This Row],[Disciplina]],q2015_2[],2,0),"_")</f>
        <v>_</v>
      </c>
      <c r="U320" t="str">
        <f>IFERROR(VLOOKUP(Tabela3[[#This Row],[Disciplina]],q2015_2[],3,0),"_")</f>
        <v>_</v>
      </c>
      <c r="V320" s="3" t="str">
        <f>IFERROR(VLOOKUP(Tabela3[[#This Row],[Disciplina]],q2015_2[],4,0),"_")</f>
        <v>_</v>
      </c>
      <c r="W320" t="str">
        <f>IFERROR(VLOOKUP(Tabela3[[#This Row],[Disciplina]],q2015_1[],2,0),"_")</f>
        <v>_</v>
      </c>
      <c r="X320" t="str">
        <f>IFERROR(VLOOKUP(Tabela3[[#This Row],[Disciplina]],q2015_1[],3,0),"_")</f>
        <v>_</v>
      </c>
      <c r="Y320" t="str">
        <f>IFERROR(VLOOKUP(Tabela3[[#This Row],[Disciplina]],q2015_1[],4,0),"_")</f>
        <v>_</v>
      </c>
    </row>
    <row r="321" spans="1:25" x14ac:dyDescent="0.25">
      <c r="A321" s="3" t="s">
        <v>760</v>
      </c>
      <c r="B321">
        <f>IFERROR(VLOOKUP(Tabela3[[#This Row],[Disciplina]],Tabela10[],2,0),"-")</f>
        <v>0</v>
      </c>
      <c r="C321" s="3" t="str">
        <f>IFERROR(VLOOKUP(Tabela3[[#This Row],[Disciplina]],Tabela10[],3,0),"-")</f>
        <v>Antonio Alvaro Ranha Neves</v>
      </c>
      <c r="D321" t="str">
        <f>IFERROR(VLOOKUP(Tabela3[[#This Row],[Disciplina]],Tabela9[],2,0),"-")</f>
        <v>-</v>
      </c>
      <c r="E321" s="7" t="str">
        <f>IFERROR(VLOOKUP(Tabela3[[#This Row],[Disciplina]],Tabela9[],3,0),"-")</f>
        <v>-</v>
      </c>
      <c r="F321" s="2" t="str">
        <f>IFERROR(VLOOKUP(Tabela3[[#This Row],[Disciplina]],Tabela8[],2,0),"-")</f>
        <v>-</v>
      </c>
      <c r="G321" s="7" t="str">
        <f>IFERROR(VLOOKUP(Tabela3[[#This Row],[Disciplina]],Tabela8[],3,0),"-")</f>
        <v>-</v>
      </c>
      <c r="H321" s="2" t="str">
        <f>IFERROR(VLOOKUP(Tabela3[[#This Row],[Disciplina]],q2016_3[],2,0),"_")</f>
        <v>_</v>
      </c>
      <c r="I321" s="2" t="str">
        <f>IFERROR(VLOOKUP(Tabela3[[#This Row],[Disciplina]],q2016_3[],3,0),"-")</f>
        <v>-</v>
      </c>
      <c r="J321" s="5" t="str">
        <f>IFERROR(VLOOKUP(Tabela3[[#This Row],[Disciplina]],q2016_3[],4,0),"-")</f>
        <v>-</v>
      </c>
      <c r="K321" s="2" t="str">
        <f>IFERROR(VLOOKUP(Tabela3[[#This Row],[Disciplina]],q2016_2[],2,0),"_")</f>
        <v>_</v>
      </c>
      <c r="L321" s="2" t="str">
        <f>IFERROR(VLOOKUP(Tabela3[[#This Row],[Disciplina]],q2016_2[],3,0),"-")</f>
        <v>-</v>
      </c>
      <c r="M321" s="5" t="str">
        <f>IFERROR(VLOOKUP(Tabela3[[#This Row],[Disciplina]],q2016_2[],4,0),"-")</f>
        <v>-</v>
      </c>
      <c r="N321" s="6" t="str">
        <f>IFERROR(VLOOKUP(Tabela3[[#This Row],[Disciplina]],q2016_1[],2,0),"_")</f>
        <v>_</v>
      </c>
      <c r="O321" s="2" t="str">
        <f>IFERROR(VLOOKUP(Tabela3[[#This Row],[Disciplina]],q2016_1[],3,0),"-")</f>
        <v>-</v>
      </c>
      <c r="P321" s="5" t="str">
        <f>IFERROR(VLOOKUP(Tabela3[[#This Row],[Disciplina]],q2016_1[],4,0),"-")</f>
        <v>-</v>
      </c>
      <c r="Q321" s="2" t="str">
        <f>IFERROR(VLOOKUP(Tabela3[[#This Row],[Disciplina]],q2015_3[],2,0),"_")</f>
        <v>_</v>
      </c>
      <c r="R321" s="2" t="str">
        <f>IFERROR(VLOOKUP(Tabela3[[#This Row],[Disciplina]],q2015_3[],3,0),"_")</f>
        <v>_</v>
      </c>
      <c r="S321" s="5" t="str">
        <f>IFERROR(VLOOKUP(Tabela3[[#This Row],[Disciplina]],q2015_3[],4,0),"_")</f>
        <v>_</v>
      </c>
      <c r="T321" s="6" t="str">
        <f>IFERROR(VLOOKUP(Tabela3[[#This Row],[Disciplina]],q2015_2[],2,0),"_")</f>
        <v>_</v>
      </c>
      <c r="U321" s="2" t="str">
        <f>IFERROR(VLOOKUP(Tabela3[[#This Row],[Disciplina]],q2015_2[],3,0),"_")</f>
        <v>_</v>
      </c>
      <c r="V321" s="7" t="str">
        <f>IFERROR(VLOOKUP(Tabela3[[#This Row],[Disciplina]],q2015_2[],4,0),"_")</f>
        <v>_</v>
      </c>
      <c r="W321" s="2" t="str">
        <f>IFERROR(VLOOKUP(Tabela3[[#This Row],[Disciplina]],q2015_1[],2,0),"_")</f>
        <v>_</v>
      </c>
      <c r="X321" s="2" t="str">
        <f>IFERROR(VLOOKUP(Tabela3[[#This Row],[Disciplina]],q2015_1[],3,0),"_")</f>
        <v>_</v>
      </c>
      <c r="Y321" s="2" t="str">
        <f>IFERROR(VLOOKUP(Tabela3[[#This Row],[Disciplina]],q2015_1[],4,0),"_")</f>
        <v>_</v>
      </c>
    </row>
    <row r="322" spans="1:25" x14ac:dyDescent="0.25">
      <c r="A322" s="3" t="s">
        <v>158</v>
      </c>
      <c r="B322" t="str">
        <f>IFERROR(VLOOKUP(Tabela3[[#This Row],[Disciplina]],Tabela10[],2,0),"-")</f>
        <v>-</v>
      </c>
      <c r="C322" s="3" t="str">
        <f>IFERROR(VLOOKUP(Tabela3[[#This Row],[Disciplina]],Tabela10[],3,0),"-")</f>
        <v>-</v>
      </c>
      <c r="D322" s="10" t="str">
        <f>IFERROR(VLOOKUP(Tabela3[[#This Row],[Disciplina]],Tabela9[],2,0),"-")</f>
        <v>-</v>
      </c>
      <c r="E322" s="3" t="str">
        <f>IFERROR(VLOOKUP(Tabela3[[#This Row],[Disciplina]],Tabela9[],3,0),"-")</f>
        <v>-</v>
      </c>
      <c r="F322" s="10" t="str">
        <f>IFERROR(VLOOKUP(Tabela3[[#This Row],[Disciplina]],Tabela8[],2,0),"-")</f>
        <v>-</v>
      </c>
      <c r="G322" s="3" t="str">
        <f>IFERROR(VLOOKUP(Tabela3[[#This Row],[Disciplina]],Tabela8[],3,0),"-")</f>
        <v>-</v>
      </c>
      <c r="H322">
        <f>IFERROR(VLOOKUP(Tabela3[[#This Row],[Disciplina]],q2016_3[],2,0),"_")</f>
        <v>1</v>
      </c>
      <c r="I322">
        <f>IFERROR(VLOOKUP(Tabela3[[#This Row],[Disciplina]],q2016_3[],3,0),"-")</f>
        <v>0</v>
      </c>
      <c r="J322" s="4" t="str">
        <f>IFERROR(VLOOKUP(Tabela3[[#This Row],[Disciplina]],q2016_3[],4,0),"-")</f>
        <v>Tiago Rodrigues</v>
      </c>
      <c r="K322" t="str">
        <f>IFERROR(VLOOKUP(Tabela3[[#This Row],[Disciplina]],q2016_2[],2,0),"_")</f>
        <v>_</v>
      </c>
      <c r="L322" t="str">
        <f>IFERROR(VLOOKUP(Tabela3[[#This Row],[Disciplina]],q2016_2[],3,0),"-")</f>
        <v>-</v>
      </c>
      <c r="M322" s="4" t="str">
        <f>IFERROR(VLOOKUP(Tabela3[[#This Row],[Disciplina]],q2016_2[],4,0),"-")</f>
        <v>-</v>
      </c>
      <c r="N322" s="9" t="str">
        <f>IFERROR(VLOOKUP(Tabela3[[#This Row],[Disciplina]],q2016_1[],2,0),"_")</f>
        <v>_</v>
      </c>
      <c r="O322" t="str">
        <f>IFERROR(VLOOKUP(Tabela3[[#This Row],[Disciplina]],q2016_1[],3,0),"-")</f>
        <v>-</v>
      </c>
      <c r="P322" s="4" t="str">
        <f>IFERROR(VLOOKUP(Tabela3[[#This Row],[Disciplina]],q2016_1[],4,0),"-")</f>
        <v>-</v>
      </c>
      <c r="Q322" t="str">
        <f>IFERROR(VLOOKUP(Tabela3[[#This Row],[Disciplina]],q2015_3[],2,0),"_")</f>
        <v>_</v>
      </c>
      <c r="R322" t="str">
        <f>IFERROR(VLOOKUP(Tabela3[[#This Row],[Disciplina]],q2015_3[],3,0),"_")</f>
        <v>_</v>
      </c>
      <c r="S322" s="4" t="str">
        <f>IFERROR(VLOOKUP(Tabela3[[#This Row],[Disciplina]],q2015_3[],4,0),"_")</f>
        <v>_</v>
      </c>
      <c r="T322" s="9">
        <f>IFERROR(VLOOKUP(Tabela3[[#This Row],[Disciplina]],q2015_2[],2,0),"_")</f>
        <v>0</v>
      </c>
      <c r="U322">
        <f>IFERROR(VLOOKUP(Tabela3[[#This Row],[Disciplina]],q2015_2[],3,0),"_")</f>
        <v>0</v>
      </c>
      <c r="V322" s="3" t="str">
        <f>IFERROR(VLOOKUP(Tabela3[[#This Row],[Disciplina]],q2015_2[],4,0),"_")</f>
        <v>Tiago Rodrigues</v>
      </c>
      <c r="W322" t="str">
        <f>IFERROR(VLOOKUP(Tabela3[[#This Row],[Disciplina]],q2015_1[],2,0),"_")</f>
        <v>_</v>
      </c>
      <c r="X322" t="str">
        <f>IFERROR(VLOOKUP(Tabela3[[#This Row],[Disciplina]],q2015_1[],3,0),"_")</f>
        <v>_</v>
      </c>
      <c r="Y322" t="str">
        <f>IFERROR(VLOOKUP(Tabela3[[#This Row],[Disciplina]],q2015_1[],4,0),"_")</f>
        <v>_</v>
      </c>
    </row>
    <row r="323" spans="1:25" x14ac:dyDescent="0.25">
      <c r="A323" s="3" t="s">
        <v>696</v>
      </c>
      <c r="B323" t="str">
        <f>IFERROR(VLOOKUP(Tabela3[[#This Row],[Disciplina]],Tabela10[],2,0),"-")</f>
        <v>-</v>
      </c>
      <c r="C323" s="3" t="str">
        <f>IFERROR(VLOOKUP(Tabela3[[#This Row],[Disciplina]],Tabela10[],3,0),"-")</f>
        <v>-</v>
      </c>
      <c r="D323">
        <f>IFERROR(VLOOKUP(Tabela3[[#This Row],[Disciplina]],Tabela9[],2,0),"-")</f>
        <v>0</v>
      </c>
      <c r="E323" s="7" t="str">
        <f>IFERROR(VLOOKUP(Tabela3[[#This Row],[Disciplina]],Tabela9[],3,0),"-")</f>
        <v>ERICA FREIRE ANTUNES</v>
      </c>
      <c r="F323" s="2" t="str">
        <f>IFERROR(VLOOKUP(Tabela3[[#This Row],[Disciplina]],Tabela8[],2,0),"-")</f>
        <v>-</v>
      </c>
      <c r="G323" s="7" t="str">
        <f>IFERROR(VLOOKUP(Tabela3[[#This Row],[Disciplina]],Tabela8[],3,0),"-")</f>
        <v>-</v>
      </c>
      <c r="H323" s="2" t="str">
        <f>IFERROR(VLOOKUP(Tabela3[[#This Row],[Disciplina]],q2016_3[],2,0),"_")</f>
        <v>_</v>
      </c>
      <c r="I323" s="2" t="str">
        <f>IFERROR(VLOOKUP(Tabela3[[#This Row],[Disciplina]],q2016_3[],3,0),"-")</f>
        <v>-</v>
      </c>
      <c r="J323" s="5" t="str">
        <f>IFERROR(VLOOKUP(Tabela3[[#This Row],[Disciplina]],q2016_3[],4,0),"-")</f>
        <v>-</v>
      </c>
      <c r="K323" s="2" t="str">
        <f>IFERROR(VLOOKUP(Tabela3[[#This Row],[Disciplina]],q2016_2[],2,0),"_")</f>
        <v>_</v>
      </c>
      <c r="L323" s="2" t="str">
        <f>IFERROR(VLOOKUP(Tabela3[[#This Row],[Disciplina]],q2016_2[],3,0),"-")</f>
        <v>-</v>
      </c>
      <c r="M323" s="5" t="str">
        <f>IFERROR(VLOOKUP(Tabela3[[#This Row],[Disciplina]],q2016_2[],4,0),"-")</f>
        <v>-</v>
      </c>
      <c r="N323" s="6" t="str">
        <f>IFERROR(VLOOKUP(Tabela3[[#This Row],[Disciplina]],q2016_1[],2,0),"_")</f>
        <v>_</v>
      </c>
      <c r="O323" s="2" t="str">
        <f>IFERROR(VLOOKUP(Tabela3[[#This Row],[Disciplina]],q2016_1[],3,0),"-")</f>
        <v>-</v>
      </c>
      <c r="P323" s="5" t="str">
        <f>IFERROR(VLOOKUP(Tabela3[[#This Row],[Disciplina]],q2016_1[],4,0),"-")</f>
        <v>-</v>
      </c>
      <c r="Q323" s="2" t="str">
        <f>IFERROR(VLOOKUP(Tabela3[[#This Row],[Disciplina]],q2015_3[],2,0),"_")</f>
        <v>_</v>
      </c>
      <c r="R323" s="2" t="str">
        <f>IFERROR(VLOOKUP(Tabela3[[#This Row],[Disciplina]],q2015_3[],3,0),"_")</f>
        <v>_</v>
      </c>
      <c r="S323" s="5" t="str">
        <f>IFERROR(VLOOKUP(Tabela3[[#This Row],[Disciplina]],q2015_3[],4,0),"_")</f>
        <v>_</v>
      </c>
      <c r="T323" s="6" t="str">
        <f>IFERROR(VLOOKUP(Tabela3[[#This Row],[Disciplina]],q2015_2[],2,0),"_")</f>
        <v>_</v>
      </c>
      <c r="U323" s="2" t="str">
        <f>IFERROR(VLOOKUP(Tabela3[[#This Row],[Disciplina]],q2015_2[],3,0),"_")</f>
        <v>_</v>
      </c>
      <c r="V323" s="7" t="str">
        <f>IFERROR(VLOOKUP(Tabela3[[#This Row],[Disciplina]],q2015_2[],4,0),"_")</f>
        <v>_</v>
      </c>
      <c r="W323" s="2" t="str">
        <f>IFERROR(VLOOKUP(Tabela3[[#This Row],[Disciplina]],q2015_1[],2,0),"_")</f>
        <v>_</v>
      </c>
      <c r="X323" s="2" t="str">
        <f>IFERROR(VLOOKUP(Tabela3[[#This Row],[Disciplina]],q2015_1[],3,0),"_")</f>
        <v>_</v>
      </c>
      <c r="Y323" s="2" t="str">
        <f>IFERROR(VLOOKUP(Tabela3[[#This Row],[Disciplina]],q2015_1[],4,0),"_")</f>
        <v>_</v>
      </c>
    </row>
    <row r="324" spans="1:25" x14ac:dyDescent="0.25">
      <c r="A324" s="3" t="s">
        <v>160</v>
      </c>
      <c r="B324">
        <f>IFERROR(VLOOKUP(Tabela3[[#This Row],[Disciplina]],Tabela10[],2,0),"-")</f>
        <v>0</v>
      </c>
      <c r="C324" s="3" t="str">
        <f>IFERROR(VLOOKUP(Tabela3[[#This Row],[Disciplina]],Tabela10[],3,0),"-")</f>
        <v>Hana Paula Masuda</v>
      </c>
      <c r="D324" s="10">
        <f>IFERROR(VLOOKUP(Tabela3[[#This Row],[Disciplina]],Tabela9[],2,0),"-")</f>
        <v>0</v>
      </c>
      <c r="E324" s="3" t="str">
        <f>IFERROR(VLOOKUP(Tabela3[[#This Row],[Disciplina]],Tabela9[],3,0),"-")</f>
        <v>RENATA SIMOES</v>
      </c>
      <c r="F324" s="10">
        <f>IFERROR(VLOOKUP(Tabela3[[#This Row],[Disciplina]],Tabela8[],2,0),"-")</f>
        <v>0</v>
      </c>
      <c r="G324" s="3" t="str">
        <f>IFERROR(VLOOKUP(Tabela3[[#This Row],[Disciplina]],Tabela8[],3,0),"-")</f>
        <v>Hana Paula Masuda</v>
      </c>
      <c r="H324" s="2">
        <f>IFERROR(VLOOKUP(Tabela3[[#This Row],[Disciplina]],q2016_3[],2,0),"_")</f>
        <v>2</v>
      </c>
      <c r="I324" s="2">
        <f>IFERROR(VLOOKUP(Tabela3[[#This Row],[Disciplina]],q2016_3[],3,0),"-")</f>
        <v>0</v>
      </c>
      <c r="J324" s="5" t="str">
        <f>IFERROR(VLOOKUP(Tabela3[[#This Row],[Disciplina]],q2016_3[],4,0),"-")</f>
        <v>Carlos Alberto da Silva</v>
      </c>
      <c r="K324" s="2">
        <f>IFERROR(VLOOKUP(Tabela3[[#This Row],[Disciplina]],q2016_2[],2,0),"_")</f>
        <v>2</v>
      </c>
      <c r="L324" s="2">
        <f>IFERROR(VLOOKUP(Tabela3[[#This Row],[Disciplina]],q2016_2[],3,0),"-")</f>
        <v>0</v>
      </c>
      <c r="M324" s="5" t="str">
        <f>IFERROR(VLOOKUP(Tabela3[[#This Row],[Disciplina]],q2016_2[],4,0),"-")</f>
        <v>Iseli Lourenço Nantes</v>
      </c>
      <c r="N324" s="6">
        <f>IFERROR(VLOOKUP(Tabela3[[#This Row],[Disciplina]],q2016_1[],2,0),"_")</f>
        <v>2</v>
      </c>
      <c r="O324" s="2">
        <f>IFERROR(VLOOKUP(Tabela3[[#This Row],[Disciplina]],q2016_1[],3,0),"-")</f>
        <v>0</v>
      </c>
      <c r="P324" s="5" t="str">
        <f>IFERROR(VLOOKUP(Tabela3[[#This Row],[Disciplina]],q2016_1[],4,0),"-")</f>
        <v>Ana Carolina Santos de Souza Galvão</v>
      </c>
      <c r="Q324" s="2">
        <f>IFERROR(VLOOKUP(Tabela3[[#This Row],[Disciplina]],q2015_3[],2,0),"_")</f>
        <v>2</v>
      </c>
      <c r="R324" s="2">
        <f>IFERROR(VLOOKUP(Tabela3[[#This Row],[Disciplina]],q2015_3[],3,0),"_")</f>
        <v>0</v>
      </c>
      <c r="S324" s="5" t="str">
        <f>IFERROR(VLOOKUP(Tabela3[[#This Row],[Disciplina]],q2015_3[],4,0),"_")</f>
        <v>Carlos Alberto da Silva</v>
      </c>
      <c r="T324" s="6" t="str">
        <f>IFERROR(VLOOKUP(Tabela3[[#This Row],[Disciplina]],q2015_2[],2,0),"_")</f>
        <v>_</v>
      </c>
      <c r="U324" s="2" t="str">
        <f>IFERROR(VLOOKUP(Tabela3[[#This Row],[Disciplina]],q2015_2[],3,0),"_")</f>
        <v>_</v>
      </c>
      <c r="V324" s="7" t="str">
        <f>IFERROR(VLOOKUP(Tabela3[[#This Row],[Disciplina]],q2015_2[],4,0),"_")</f>
        <v>_</v>
      </c>
      <c r="W324" s="2">
        <f>IFERROR(VLOOKUP(Tabela3[[#This Row],[Disciplina]],q2015_1[],2,0),"_")</f>
        <v>2</v>
      </c>
      <c r="X324" s="2">
        <f>IFERROR(VLOOKUP(Tabela3[[#This Row],[Disciplina]],q2015_1[],3,0),"_")</f>
        <v>0</v>
      </c>
      <c r="Y324" s="2" t="str">
        <f>IFERROR(VLOOKUP(Tabela3[[#This Row],[Disciplina]],q2015_1[],4,0),"_")</f>
        <v>CIBELE BIONDO</v>
      </c>
    </row>
    <row r="325" spans="1:25" x14ac:dyDescent="0.25">
      <c r="A325" s="3" t="s">
        <v>162</v>
      </c>
      <c r="B325">
        <f>IFERROR(VLOOKUP(Tabela3[[#This Row],[Disciplina]],Tabela10[],2,0),"-")</f>
        <v>0</v>
      </c>
      <c r="C325" s="3" t="str">
        <f>IFERROR(VLOOKUP(Tabela3[[#This Row],[Disciplina]],Tabela10[],3,0),"-")</f>
        <v>Erica Freire Antunes</v>
      </c>
      <c r="D325" s="10" t="str">
        <f>IFERROR(VLOOKUP(Tabela3[[#This Row],[Disciplina]],Tabela9[],2,0),"-")</f>
        <v>-</v>
      </c>
      <c r="E325" s="3" t="str">
        <f>IFERROR(VLOOKUP(Tabela3[[#This Row],[Disciplina]],Tabela9[],3,0),"-")</f>
        <v>-</v>
      </c>
      <c r="F325" s="10">
        <f>IFERROR(VLOOKUP(Tabela3[[#This Row],[Disciplina]],Tabela8[],2,0),"-")</f>
        <v>0</v>
      </c>
      <c r="G325" s="3" t="str">
        <f>IFERROR(VLOOKUP(Tabela3[[#This Row],[Disciplina]],Tabela8[],3,0),"-")</f>
        <v>Eduardo Peres Novais de Sá</v>
      </c>
      <c r="H325">
        <f>IFERROR(VLOOKUP(Tabela3[[#This Row],[Disciplina]],q2016_3[],2,0),"_")</f>
        <v>1</v>
      </c>
      <c r="I325">
        <f>IFERROR(VLOOKUP(Tabela3[[#This Row],[Disciplina]],q2016_3[],3,0),"-")</f>
        <v>0</v>
      </c>
      <c r="J325" s="4" t="str">
        <f>IFERROR(VLOOKUP(Tabela3[[#This Row],[Disciplina]],q2016_3[],4,0),"-")</f>
        <v>Herculano da Silva Martinho</v>
      </c>
      <c r="K325">
        <f>IFERROR(VLOOKUP(Tabela3[[#This Row],[Disciplina]],q2016_2[],2,0),"_")</f>
        <v>1</v>
      </c>
      <c r="L325">
        <f>IFERROR(VLOOKUP(Tabela3[[#This Row],[Disciplina]],q2016_2[],3,0),"-")</f>
        <v>0</v>
      </c>
      <c r="M325" s="4" t="str">
        <f>IFERROR(VLOOKUP(Tabela3[[#This Row],[Disciplina]],q2016_2[],4,0),"-")</f>
        <v>Eduardo Peres Novais de Sá</v>
      </c>
      <c r="N325" s="9" t="str">
        <f>IFERROR(VLOOKUP(Tabela3[[#This Row],[Disciplina]],q2016_1[],2,0),"_")</f>
        <v>_</v>
      </c>
      <c r="O325" t="str">
        <f>IFERROR(VLOOKUP(Tabela3[[#This Row],[Disciplina]],q2016_1[],3,0),"-")</f>
        <v>-</v>
      </c>
      <c r="P325" s="4" t="str">
        <f>IFERROR(VLOOKUP(Tabela3[[#This Row],[Disciplina]],q2016_1[],4,0),"-")</f>
        <v>-</v>
      </c>
      <c r="Q325">
        <f>IFERROR(VLOOKUP(Tabela3[[#This Row],[Disciplina]],q2015_3[],2,0),"_")</f>
        <v>1</v>
      </c>
      <c r="R325">
        <f>IFERROR(VLOOKUP(Tabela3[[#This Row],[Disciplina]],q2015_3[],3,0),"_")</f>
        <v>0</v>
      </c>
      <c r="S325" s="4" t="str">
        <f>IFERROR(VLOOKUP(Tabela3[[#This Row],[Disciplina]],q2015_3[],4,0),"_")</f>
        <v>José Antonio Souza</v>
      </c>
      <c r="T325" s="9">
        <f>IFERROR(VLOOKUP(Tabela3[[#This Row],[Disciplina]],q2015_2[],2,0),"_")</f>
        <v>0</v>
      </c>
      <c r="U325">
        <f>IFERROR(VLOOKUP(Tabela3[[#This Row],[Disciplina]],q2015_2[],3,0),"_")</f>
        <v>0</v>
      </c>
      <c r="V325" s="3" t="str">
        <f>IFERROR(VLOOKUP(Tabela3[[#This Row],[Disciplina]],q2015_2[],4,0),"_")</f>
        <v>Denise Criado Pereira de Souza</v>
      </c>
      <c r="W325">
        <f>IFERROR(VLOOKUP(Tabela3[[#This Row],[Disciplina]],q2015_1[],2,0),"_")</f>
        <v>1</v>
      </c>
      <c r="X325">
        <f>IFERROR(VLOOKUP(Tabela3[[#This Row],[Disciplina]],q2015_1[],3,0),"_")</f>
        <v>0</v>
      </c>
      <c r="Y325" t="str">
        <f>IFERROR(VLOOKUP(Tabela3[[#This Row],[Disciplina]],q2015_1[],4,0),"_")</f>
        <v>EDUARDO PERES NOVAIS DE SÁ</v>
      </c>
    </row>
    <row r="326" spans="1:25" x14ac:dyDescent="0.25">
      <c r="A326" s="3" t="s">
        <v>164</v>
      </c>
      <c r="B326">
        <f>IFERROR(VLOOKUP(Tabela3[[#This Row],[Disciplina]],Tabela10[],2,0),"-")</f>
        <v>0</v>
      </c>
      <c r="C326" s="3" t="str">
        <f>IFERROR(VLOOKUP(Tabela3[[#This Row],[Disciplina]],Tabela10[],3,0),"-")</f>
        <v>Karina Passalacqua Morelli Frin</v>
      </c>
      <c r="D326" s="10">
        <f>IFERROR(VLOOKUP(Tabela3[[#This Row],[Disciplina]],Tabela9[],2,0),"-")</f>
        <v>0</v>
      </c>
      <c r="E326" s="3" t="str">
        <f>IFERROR(VLOOKUP(Tabela3[[#This Row],[Disciplina]],Tabela9[],3,0),"-")</f>
        <v>ARTUR FRANZ KEPPLER</v>
      </c>
      <c r="F326" s="10">
        <f>IFERROR(VLOOKUP(Tabela3[[#This Row],[Disciplina]],Tabela8[],2,0),"-")</f>
        <v>0</v>
      </c>
      <c r="G326" s="3" t="str">
        <f>IFERROR(VLOOKUP(Tabela3[[#This Row],[Disciplina]],Tabela8[],3,0),"-")</f>
        <v>Mariselma Ferreira</v>
      </c>
      <c r="H326" s="2">
        <f>IFERROR(VLOOKUP(Tabela3[[#This Row],[Disciplina]],q2016_3[],2,0),"_")</f>
        <v>2</v>
      </c>
      <c r="I326" s="2">
        <f>IFERROR(VLOOKUP(Tabela3[[#This Row],[Disciplina]],q2016_3[],3,0),"-")</f>
        <v>0</v>
      </c>
      <c r="J326" s="5" t="str">
        <f>IFERROR(VLOOKUP(Tabela3[[#This Row],[Disciplina]],q2016_3[],4,0),"-")</f>
        <v>Mauro Coelho dos Santos</v>
      </c>
      <c r="K326" s="2" t="str">
        <f>IFERROR(VLOOKUP(Tabela3[[#This Row],[Disciplina]],q2016_2[],2,0),"_")</f>
        <v>_</v>
      </c>
      <c r="L326" s="2" t="str">
        <f>IFERROR(VLOOKUP(Tabela3[[#This Row],[Disciplina]],q2016_2[],3,0),"-")</f>
        <v>-</v>
      </c>
      <c r="M326" s="5" t="str">
        <f>IFERROR(VLOOKUP(Tabela3[[#This Row],[Disciplina]],q2016_2[],4,0),"-")</f>
        <v>-</v>
      </c>
      <c r="N326" s="6">
        <f>IFERROR(VLOOKUP(Tabela3[[#This Row],[Disciplina]],q2016_1[],2,0),"_")</f>
        <v>7</v>
      </c>
      <c r="O326" s="2">
        <f>IFERROR(VLOOKUP(Tabela3[[#This Row],[Disciplina]],q2016_1[],3,0),"-")</f>
        <v>0</v>
      </c>
      <c r="P326" s="5">
        <f>IFERROR(VLOOKUP(Tabela3[[#This Row],[Disciplina]],q2016_1[],4,0),"-")</f>
        <v>0</v>
      </c>
      <c r="Q326" s="2">
        <f>IFERROR(VLOOKUP(Tabela3[[#This Row],[Disciplina]],q2015_3[],2,0),"_")</f>
        <v>2</v>
      </c>
      <c r="R326" s="2">
        <f>IFERROR(VLOOKUP(Tabela3[[#This Row],[Disciplina]],q2015_3[],3,0),"_")</f>
        <v>0</v>
      </c>
      <c r="S326" s="5" t="str">
        <f>IFERROR(VLOOKUP(Tabela3[[#This Row],[Disciplina]],q2015_3[],4,0),"_")</f>
        <v>Vani Xavier de Oliveira Junior</v>
      </c>
      <c r="T326" s="6" t="str">
        <f>IFERROR(VLOOKUP(Tabela3[[#This Row],[Disciplina]],q2015_2[],2,0),"_")</f>
        <v>_</v>
      </c>
      <c r="U326" s="2" t="str">
        <f>IFERROR(VLOOKUP(Tabela3[[#This Row],[Disciplina]],q2015_2[],3,0),"_")</f>
        <v>_</v>
      </c>
      <c r="V326" s="7" t="str">
        <f>IFERROR(VLOOKUP(Tabela3[[#This Row],[Disciplina]],q2015_2[],4,0),"_")</f>
        <v>_</v>
      </c>
      <c r="W326" s="2">
        <f>IFERROR(VLOOKUP(Tabela3[[#This Row],[Disciplina]],q2015_1[],2,0),"_")</f>
        <v>2</v>
      </c>
      <c r="X326" s="2">
        <f>IFERROR(VLOOKUP(Tabela3[[#This Row],[Disciplina]],q2015_1[],3,0),"_")</f>
        <v>0</v>
      </c>
      <c r="Y326" s="2" t="str">
        <f>IFERROR(VLOOKUP(Tabela3[[#This Row],[Disciplina]],q2015_1[],4,0),"_")</f>
        <v xml:space="preserve">VANI XAVIER DE OLIVEIRA JUNIOR </v>
      </c>
    </row>
    <row r="327" spans="1:25" x14ac:dyDescent="0.25">
      <c r="A327" s="3" t="s">
        <v>444</v>
      </c>
      <c r="B327" t="str">
        <f>IFERROR(VLOOKUP(Tabela3[[#This Row],[Disciplina]],Tabela10[],2,0),"-")</f>
        <v>-</v>
      </c>
      <c r="C327" s="3" t="str">
        <f>IFERROR(VLOOKUP(Tabela3[[#This Row],[Disciplina]],Tabela10[],3,0),"-")</f>
        <v>-</v>
      </c>
      <c r="D327" s="10" t="str">
        <f>IFERROR(VLOOKUP(Tabela3[[#This Row],[Disciplina]],Tabela9[],2,0),"-")</f>
        <v>-</v>
      </c>
      <c r="E327" s="3" t="str">
        <f>IFERROR(VLOOKUP(Tabela3[[#This Row],[Disciplina]],Tabela9[],3,0),"-")</f>
        <v>-</v>
      </c>
      <c r="F327" s="10" t="str">
        <f>IFERROR(VLOOKUP(Tabela3[[#This Row],[Disciplina]],Tabela8[],2,0),"-")</f>
        <v>-</v>
      </c>
      <c r="G327" s="3" t="str">
        <f>IFERROR(VLOOKUP(Tabela3[[#This Row],[Disciplina]],Tabela8[],3,0),"-")</f>
        <v>-</v>
      </c>
      <c r="H327" s="2" t="str">
        <f>IFERROR(VLOOKUP(Tabela3[[#This Row],[Disciplina]],q2016_3[],2,0),"_")</f>
        <v>_</v>
      </c>
      <c r="I327" s="2" t="str">
        <f>IFERROR(VLOOKUP(Tabela3[[#This Row],[Disciplina]],q2016_3[],3,0),"-")</f>
        <v>-</v>
      </c>
      <c r="J327" s="5" t="str">
        <f>IFERROR(VLOOKUP(Tabela3[[#This Row],[Disciplina]],q2016_3[],4,0),"-")</f>
        <v>-</v>
      </c>
      <c r="K327" s="2" t="str">
        <f>IFERROR(VLOOKUP(Tabela3[[#This Row],[Disciplina]],q2016_2[],2,0),"_")</f>
        <v>_</v>
      </c>
      <c r="L327" s="2" t="str">
        <f>IFERROR(VLOOKUP(Tabela3[[#This Row],[Disciplina]],q2016_2[],3,0),"-")</f>
        <v>-</v>
      </c>
      <c r="M327" s="5" t="str">
        <f>IFERROR(VLOOKUP(Tabela3[[#This Row],[Disciplina]],q2016_2[],4,0),"-")</f>
        <v>-</v>
      </c>
      <c r="N327" s="9" t="str">
        <f>IFERROR(VLOOKUP(Tabela3[[#This Row],[Disciplina]],q2016_1[],2,0),"_")</f>
        <v>_</v>
      </c>
      <c r="O327" t="str">
        <f>IFERROR(VLOOKUP(Tabela3[[#This Row],[Disciplina]],q2016_1[],3,0),"-")</f>
        <v>-</v>
      </c>
      <c r="P327" s="5" t="str">
        <f>IFERROR(VLOOKUP(Tabela3[[#This Row],[Disciplina]],q2016_1[],4,0),"-")</f>
        <v>-</v>
      </c>
      <c r="Q327">
        <f>IFERROR(VLOOKUP(Tabela3[[#This Row],[Disciplina]],q2015_3[],2,0),"_")</f>
        <v>36</v>
      </c>
      <c r="R327">
        <f>IFERROR(VLOOKUP(Tabela3[[#This Row],[Disciplina]],q2015_3[],3,0),"_")</f>
        <v>3</v>
      </c>
      <c r="S327" s="4" t="str">
        <f>IFERROR(VLOOKUP(Tabela3[[#This Row],[Disciplina]],q2015_3[],4,0),"_")</f>
        <v>Iseli Lourenço Nantes</v>
      </c>
      <c r="T327" s="9" t="str">
        <f>IFERROR(VLOOKUP(Tabela3[[#This Row],[Disciplina]],q2015_2[],2,0),"_")</f>
        <v>_</v>
      </c>
      <c r="U327" t="str">
        <f>IFERROR(VLOOKUP(Tabela3[[#This Row],[Disciplina]],q2015_2[],3,0),"_")</f>
        <v>_</v>
      </c>
      <c r="V327" s="3" t="str">
        <f>IFERROR(VLOOKUP(Tabela3[[#This Row],[Disciplina]],q2015_2[],4,0),"_")</f>
        <v>_</v>
      </c>
      <c r="W327">
        <f>IFERROR(VLOOKUP(Tabela3[[#This Row],[Disciplina]],q2015_1[],2,0),"_")</f>
        <v>8</v>
      </c>
      <c r="X327">
        <f>IFERROR(VLOOKUP(Tabela3[[#This Row],[Disciplina]],q2015_1[],3,0),"_")</f>
        <v>1</v>
      </c>
      <c r="Y327" t="str">
        <f>IFERROR(VLOOKUP(Tabela3[[#This Row],[Disciplina]],q2015_1[],4,0),"_")</f>
        <v>ISELI LOURENÇO NANTES</v>
      </c>
    </row>
    <row r="328" spans="1:25" x14ac:dyDescent="0.25">
      <c r="A328" s="3" t="s">
        <v>445</v>
      </c>
      <c r="B328" t="str">
        <f>IFERROR(VLOOKUP(Tabela3[[#This Row],[Disciplina]],Tabela10[],2,0),"-")</f>
        <v>-</v>
      </c>
      <c r="C328" s="3" t="str">
        <f>IFERROR(VLOOKUP(Tabela3[[#This Row],[Disciplina]],Tabela10[],3,0),"-")</f>
        <v>-</v>
      </c>
      <c r="D328" s="10" t="str">
        <f>IFERROR(VLOOKUP(Tabela3[[#This Row],[Disciplina]],Tabela9[],2,0),"-")</f>
        <v>-</v>
      </c>
      <c r="E328" s="3" t="str">
        <f>IFERROR(VLOOKUP(Tabela3[[#This Row],[Disciplina]],Tabela9[],3,0),"-")</f>
        <v>-</v>
      </c>
      <c r="F328" s="10" t="str">
        <f>IFERROR(VLOOKUP(Tabela3[[#This Row],[Disciplina]],Tabela8[],2,0),"-")</f>
        <v>-</v>
      </c>
      <c r="G328" s="3" t="str">
        <f>IFERROR(VLOOKUP(Tabela3[[#This Row],[Disciplina]],Tabela8[],3,0),"-")</f>
        <v>-</v>
      </c>
      <c r="H328" s="2" t="str">
        <f>IFERROR(VLOOKUP(Tabela3[[#This Row],[Disciplina]],q2016_3[],2,0),"_")</f>
        <v>_</v>
      </c>
      <c r="I328" s="2" t="str">
        <f>IFERROR(VLOOKUP(Tabela3[[#This Row],[Disciplina]],q2016_3[],3,0),"-")</f>
        <v>-</v>
      </c>
      <c r="J328" s="5" t="str">
        <f>IFERROR(VLOOKUP(Tabela3[[#This Row],[Disciplina]],q2016_3[],4,0),"-")</f>
        <v>-</v>
      </c>
      <c r="K328" s="2" t="str">
        <f>IFERROR(VLOOKUP(Tabela3[[#This Row],[Disciplina]],q2016_2[],2,0),"_")</f>
        <v>_</v>
      </c>
      <c r="L328" s="2" t="str">
        <f>IFERROR(VLOOKUP(Tabela3[[#This Row],[Disciplina]],q2016_2[],3,0),"-")</f>
        <v>-</v>
      </c>
      <c r="M328" s="5" t="str">
        <f>IFERROR(VLOOKUP(Tabela3[[#This Row],[Disciplina]],q2016_2[],4,0),"-")</f>
        <v>-</v>
      </c>
      <c r="N328" s="6" t="str">
        <f>IFERROR(VLOOKUP(Tabela3[[#This Row],[Disciplina]],q2016_1[],2,0),"_")</f>
        <v>_</v>
      </c>
      <c r="O328" s="2" t="str">
        <f>IFERROR(VLOOKUP(Tabela3[[#This Row],[Disciplina]],q2016_1[],3,0),"-")</f>
        <v>-</v>
      </c>
      <c r="P328" s="5" t="str">
        <f>IFERROR(VLOOKUP(Tabela3[[#This Row],[Disciplina]],q2016_1[],4,0),"-")</f>
        <v>-</v>
      </c>
      <c r="Q328" s="2">
        <f>IFERROR(VLOOKUP(Tabela3[[#This Row],[Disciplina]],q2015_3[],2,0),"_")</f>
        <v>14</v>
      </c>
      <c r="R328" s="2">
        <f>IFERROR(VLOOKUP(Tabela3[[#This Row],[Disciplina]],q2015_3[],3,0),"_")</f>
        <v>2</v>
      </c>
      <c r="S328" s="5" t="str">
        <f>IFERROR(VLOOKUP(Tabela3[[#This Row],[Disciplina]],q2015_3[],4,0),"_")</f>
        <v>Gustavo Muniz Dias</v>
      </c>
      <c r="T328" s="6" t="str">
        <f>IFERROR(VLOOKUP(Tabela3[[#This Row],[Disciplina]],q2015_2[],2,0),"_")</f>
        <v>_</v>
      </c>
      <c r="U328" s="2" t="str">
        <f>IFERROR(VLOOKUP(Tabela3[[#This Row],[Disciplina]],q2015_2[],3,0),"_")</f>
        <v>_</v>
      </c>
      <c r="V328" s="7" t="str">
        <f>IFERROR(VLOOKUP(Tabela3[[#This Row],[Disciplina]],q2015_2[],4,0),"_")</f>
        <v>_</v>
      </c>
      <c r="W328" s="2">
        <f>IFERROR(VLOOKUP(Tabela3[[#This Row],[Disciplina]],q2015_1[],2,0),"_")</f>
        <v>4</v>
      </c>
      <c r="X328" s="2">
        <f>IFERROR(VLOOKUP(Tabela3[[#This Row],[Disciplina]],q2015_1[],3,0),"_")</f>
        <v>0</v>
      </c>
      <c r="Y328" s="2" t="str">
        <f>IFERROR(VLOOKUP(Tabela3[[#This Row],[Disciplina]],q2015_1[],4,0),"_")</f>
        <v>GUSTAVO MUNIZ DIAS</v>
      </c>
    </row>
    <row r="329" spans="1:25" x14ac:dyDescent="0.25">
      <c r="A329" s="3" t="s">
        <v>277</v>
      </c>
      <c r="B329" t="str">
        <f>IFERROR(VLOOKUP(Tabela3[[#This Row],[Disciplina]],Tabela10[],2,0),"-")</f>
        <v>-</v>
      </c>
      <c r="C329" s="3" t="str">
        <f>IFERROR(VLOOKUP(Tabela3[[#This Row],[Disciplina]],Tabela10[],3,0),"-")</f>
        <v>-</v>
      </c>
      <c r="D329" s="10">
        <f>IFERROR(VLOOKUP(Tabela3[[#This Row],[Disciplina]],Tabela9[],2,0),"-")</f>
        <v>1</v>
      </c>
      <c r="E329" s="3" t="str">
        <f>IFERROR(VLOOKUP(Tabela3[[#This Row],[Disciplina]],Tabela9[],3,0),"-")</f>
        <v>ALVARO TAKEO OMORI</v>
      </c>
      <c r="F329" s="10">
        <f>IFERROR(VLOOKUP(Tabela3[[#This Row],[Disciplina]],Tabela8[],2,0),"-")</f>
        <v>3</v>
      </c>
      <c r="G329" s="3" t="str">
        <f>IFERROR(VLOOKUP(Tabela3[[#This Row],[Disciplina]],Tabela8[],3,0),"-")</f>
        <v>Alvaro Takeo Omori</v>
      </c>
      <c r="H329" s="2" t="str">
        <f>IFERROR(VLOOKUP(Tabela3[[#This Row],[Disciplina]],q2016_3[],2,0),"_")</f>
        <v>_</v>
      </c>
      <c r="I329" s="2" t="str">
        <f>IFERROR(VLOOKUP(Tabela3[[#This Row],[Disciplina]],q2016_3[],3,0),"-")</f>
        <v>-</v>
      </c>
      <c r="J329" s="5" t="str">
        <f>IFERROR(VLOOKUP(Tabela3[[#This Row],[Disciplina]],q2016_3[],4,0),"-")</f>
        <v>-</v>
      </c>
      <c r="K329" s="2">
        <f>IFERROR(VLOOKUP(Tabela3[[#This Row],[Disciplina]],q2016_2[],2,0),"_")</f>
        <v>11</v>
      </c>
      <c r="L329" s="2">
        <f>IFERROR(VLOOKUP(Tabela3[[#This Row],[Disciplina]],q2016_2[],3,0),"-")</f>
        <v>2</v>
      </c>
      <c r="M329" s="5" t="str">
        <f>IFERROR(VLOOKUP(Tabela3[[#This Row],[Disciplina]],q2016_2[],4,0),"-")</f>
        <v>Anderson Orzari Ribeiro</v>
      </c>
      <c r="N329" s="6">
        <f>IFERROR(VLOOKUP(Tabela3[[#This Row],[Disciplina]],q2016_1[],2,0),"_")</f>
        <v>3</v>
      </c>
      <c r="O329" s="2">
        <f>IFERROR(VLOOKUP(Tabela3[[#This Row],[Disciplina]],q2016_1[],3,0),"-")</f>
        <v>3</v>
      </c>
      <c r="P329" s="5" t="str">
        <f>IFERROR(VLOOKUP(Tabela3[[#This Row],[Disciplina]],q2016_1[],4,0),"-")</f>
        <v>Anderson Orzari Ribeiro</v>
      </c>
      <c r="Q329" s="2" t="str">
        <f>IFERROR(VLOOKUP(Tabela3[[#This Row],[Disciplina]],q2015_3[],2,0),"_")</f>
        <v>_</v>
      </c>
      <c r="R329" s="2" t="str">
        <f>IFERROR(VLOOKUP(Tabela3[[#This Row],[Disciplina]],q2015_3[],3,0),"_")</f>
        <v>_</v>
      </c>
      <c r="S329" s="5" t="str">
        <f>IFERROR(VLOOKUP(Tabela3[[#This Row],[Disciplina]],q2015_3[],4,0),"_")</f>
        <v>_</v>
      </c>
      <c r="T329" s="6">
        <f>IFERROR(VLOOKUP(Tabela3[[#This Row],[Disciplina]],q2015_2[],2,0),"_")</f>
        <v>0</v>
      </c>
      <c r="U329" s="2">
        <f>IFERROR(VLOOKUP(Tabela3[[#This Row],[Disciplina]],q2015_2[],3,0),"_")</f>
        <v>1</v>
      </c>
      <c r="V329" s="7" t="str">
        <f>IFERROR(VLOOKUP(Tabela3[[#This Row],[Disciplina]],q2015_2[],4,0),"_")</f>
        <v xml:space="preserve"> Anderson Orzari Ribeiro</v>
      </c>
      <c r="W329" s="2">
        <f>IFERROR(VLOOKUP(Tabela3[[#This Row],[Disciplina]],q2015_1[],2,0),"_")</f>
        <v>39</v>
      </c>
      <c r="X329" s="2">
        <f>IFERROR(VLOOKUP(Tabela3[[#This Row],[Disciplina]],q2015_1[],3,0),"_")</f>
        <v>3</v>
      </c>
      <c r="Y329" s="2" t="str">
        <f>IFERROR(VLOOKUP(Tabela3[[#This Row],[Disciplina]],q2015_1[],4,0),"_")</f>
        <v>ANDERSON ORZARI RIBEIRO</v>
      </c>
    </row>
    <row r="330" spans="1:25" x14ac:dyDescent="0.25">
      <c r="A330" s="3" t="s">
        <v>701</v>
      </c>
      <c r="B330" t="str">
        <f>IFERROR(VLOOKUP(Tabela3[[#This Row],[Disciplina]],Tabela10[],2,0),"-")</f>
        <v>-</v>
      </c>
      <c r="C330" s="3" t="str">
        <f>IFERROR(VLOOKUP(Tabela3[[#This Row],[Disciplina]],Tabela10[],3,0),"-")</f>
        <v>-</v>
      </c>
      <c r="D330">
        <f>IFERROR(VLOOKUP(Tabela3[[#This Row],[Disciplina]],Tabela9[],2,0),"-")</f>
        <v>0</v>
      </c>
      <c r="E330" s="7" t="str">
        <f>IFERROR(VLOOKUP(Tabela3[[#This Row],[Disciplina]],Tabela9[],3,0),"-")</f>
        <v>EVER ALDO ARROYO MONTERO</v>
      </c>
      <c r="F330" s="2" t="str">
        <f>IFERROR(VLOOKUP(Tabela3[[#This Row],[Disciplina]],Tabela8[],2,0),"-")</f>
        <v>-</v>
      </c>
      <c r="G330" s="7" t="str">
        <f>IFERROR(VLOOKUP(Tabela3[[#This Row],[Disciplina]],Tabela8[],3,0),"-")</f>
        <v>-</v>
      </c>
      <c r="H330" s="2" t="str">
        <f>IFERROR(VLOOKUP(Tabela3[[#This Row],[Disciplina]],q2016_3[],2,0),"_")</f>
        <v>_</v>
      </c>
      <c r="I330" s="2" t="str">
        <f>IFERROR(VLOOKUP(Tabela3[[#This Row],[Disciplina]],q2016_3[],3,0),"-")</f>
        <v>-</v>
      </c>
      <c r="J330" s="5" t="str">
        <f>IFERROR(VLOOKUP(Tabela3[[#This Row],[Disciplina]],q2016_3[],4,0),"-")</f>
        <v>-</v>
      </c>
      <c r="K330" s="2" t="str">
        <f>IFERROR(VLOOKUP(Tabela3[[#This Row],[Disciplina]],q2016_2[],2,0),"_")</f>
        <v>_</v>
      </c>
      <c r="L330" s="2" t="str">
        <f>IFERROR(VLOOKUP(Tabela3[[#This Row],[Disciplina]],q2016_2[],3,0),"-")</f>
        <v>-</v>
      </c>
      <c r="M330" s="5" t="str">
        <f>IFERROR(VLOOKUP(Tabela3[[#This Row],[Disciplina]],q2016_2[],4,0),"-")</f>
        <v>-</v>
      </c>
      <c r="N330" s="6" t="str">
        <f>IFERROR(VLOOKUP(Tabela3[[#This Row],[Disciplina]],q2016_1[],2,0),"_")</f>
        <v>_</v>
      </c>
      <c r="O330" s="2" t="str">
        <f>IFERROR(VLOOKUP(Tabela3[[#This Row],[Disciplina]],q2016_1[],3,0),"-")</f>
        <v>-</v>
      </c>
      <c r="P330" s="5" t="str">
        <f>IFERROR(VLOOKUP(Tabela3[[#This Row],[Disciplina]],q2016_1[],4,0),"-")</f>
        <v>-</v>
      </c>
      <c r="Q330" s="2" t="str">
        <f>IFERROR(VLOOKUP(Tabela3[[#This Row],[Disciplina]],q2015_3[],2,0),"_")</f>
        <v>_</v>
      </c>
      <c r="R330" s="2" t="str">
        <f>IFERROR(VLOOKUP(Tabela3[[#This Row],[Disciplina]],q2015_3[],3,0),"_")</f>
        <v>_</v>
      </c>
      <c r="S330" s="5" t="str">
        <f>IFERROR(VLOOKUP(Tabela3[[#This Row],[Disciplina]],q2015_3[],4,0),"_")</f>
        <v>_</v>
      </c>
      <c r="T330" s="6" t="str">
        <f>IFERROR(VLOOKUP(Tabela3[[#This Row],[Disciplina]],q2015_2[],2,0),"_")</f>
        <v>_</v>
      </c>
      <c r="U330" s="2" t="str">
        <f>IFERROR(VLOOKUP(Tabela3[[#This Row],[Disciplina]],q2015_2[],3,0),"_")</f>
        <v>_</v>
      </c>
      <c r="V330" s="7" t="str">
        <f>IFERROR(VLOOKUP(Tabela3[[#This Row],[Disciplina]],q2015_2[],4,0),"_")</f>
        <v>_</v>
      </c>
      <c r="W330" s="2" t="str">
        <f>IFERROR(VLOOKUP(Tabela3[[#This Row],[Disciplina]],q2015_1[],2,0),"_")</f>
        <v>_</v>
      </c>
      <c r="X330" s="2" t="str">
        <f>IFERROR(VLOOKUP(Tabela3[[#This Row],[Disciplina]],q2015_1[],3,0),"_")</f>
        <v>_</v>
      </c>
      <c r="Y330" s="2" t="str">
        <f>IFERROR(VLOOKUP(Tabela3[[#This Row],[Disciplina]],q2015_1[],4,0),"_")</f>
        <v>_</v>
      </c>
    </row>
    <row r="331" spans="1:25" x14ac:dyDescent="0.25">
      <c r="A331" s="3" t="s">
        <v>166</v>
      </c>
      <c r="B331" t="str">
        <f>IFERROR(VLOOKUP(Tabela3[[#This Row],[Disciplina]],Tabela10[],2,0),"-")</f>
        <v>-</v>
      </c>
      <c r="C331" s="3" t="str">
        <f>IFERROR(VLOOKUP(Tabela3[[#This Row],[Disciplina]],Tabela10[],3,0),"-")</f>
        <v>-</v>
      </c>
      <c r="D331" s="10" t="str">
        <f>IFERROR(VLOOKUP(Tabela3[[#This Row],[Disciplina]],Tabela9[],2,0),"-")</f>
        <v>-</v>
      </c>
      <c r="E331" s="3" t="str">
        <f>IFERROR(VLOOKUP(Tabela3[[#This Row],[Disciplina]],Tabela9[],3,0),"-")</f>
        <v>-</v>
      </c>
      <c r="F331" s="10" t="str">
        <f>IFERROR(VLOOKUP(Tabela3[[#This Row],[Disciplina]],Tabela8[],2,0),"-")</f>
        <v>-</v>
      </c>
      <c r="G331" s="3" t="str">
        <f>IFERROR(VLOOKUP(Tabela3[[#This Row],[Disciplina]],Tabela8[],3,0),"-")</f>
        <v>-</v>
      </c>
      <c r="H331">
        <f>IFERROR(VLOOKUP(Tabela3[[#This Row],[Disciplina]],q2016_3[],2,0),"_")</f>
        <v>2</v>
      </c>
      <c r="I331">
        <f>IFERROR(VLOOKUP(Tabela3[[#This Row],[Disciplina]],q2016_3[],3,0),"-")</f>
        <v>0</v>
      </c>
      <c r="J331" s="4" t="str">
        <f>IFERROR(VLOOKUP(Tabela3[[#This Row],[Disciplina]],q2016_3[],4,0),"-")</f>
        <v>Antônio Sérgio Kimus Braz</v>
      </c>
      <c r="K331" t="str">
        <f>IFERROR(VLOOKUP(Tabela3[[#This Row],[Disciplina]],q2016_2[],2,0),"_")</f>
        <v>_</v>
      </c>
      <c r="L331" t="str">
        <f>IFERROR(VLOOKUP(Tabela3[[#This Row],[Disciplina]],q2016_2[],3,0),"-")</f>
        <v>-</v>
      </c>
      <c r="M331" s="4" t="str">
        <f>IFERROR(VLOOKUP(Tabela3[[#This Row],[Disciplina]],q2016_2[],4,0),"-")</f>
        <v>-</v>
      </c>
      <c r="N331" s="9" t="str">
        <f>IFERROR(VLOOKUP(Tabela3[[#This Row],[Disciplina]],q2016_1[],2,0),"_")</f>
        <v>_</v>
      </c>
      <c r="O331" t="str">
        <f>IFERROR(VLOOKUP(Tabela3[[#This Row],[Disciplina]],q2016_1[],3,0),"-")</f>
        <v>-</v>
      </c>
      <c r="P331" s="4" t="str">
        <f>IFERROR(VLOOKUP(Tabela3[[#This Row],[Disciplina]],q2016_1[],4,0),"-")</f>
        <v>-</v>
      </c>
      <c r="Q331">
        <f>IFERROR(VLOOKUP(Tabela3[[#This Row],[Disciplina]],q2015_3[],2,0),"_")</f>
        <v>1</v>
      </c>
      <c r="R331">
        <f>IFERROR(VLOOKUP(Tabela3[[#This Row],[Disciplina]],q2015_3[],3,0),"_")</f>
        <v>0</v>
      </c>
      <c r="S331" s="4" t="str">
        <f>IFERROR(VLOOKUP(Tabela3[[#This Row],[Disciplina]],q2015_3[],4,0),"_")</f>
        <v>Maria Cristina Carlan da Silva</v>
      </c>
      <c r="T331" s="9" t="str">
        <f>IFERROR(VLOOKUP(Tabela3[[#This Row],[Disciplina]],q2015_2[],2,0),"_")</f>
        <v>_</v>
      </c>
      <c r="U331" t="str">
        <f>IFERROR(VLOOKUP(Tabela3[[#This Row],[Disciplina]],q2015_2[],3,0),"_")</f>
        <v>_</v>
      </c>
      <c r="V331" s="3" t="str">
        <f>IFERROR(VLOOKUP(Tabela3[[#This Row],[Disciplina]],q2015_2[],4,0),"_")</f>
        <v>_</v>
      </c>
      <c r="W331" t="str">
        <f>IFERROR(VLOOKUP(Tabela3[[#This Row],[Disciplina]],q2015_1[],2,0),"_")</f>
        <v>_</v>
      </c>
      <c r="X331" t="str">
        <f>IFERROR(VLOOKUP(Tabela3[[#This Row],[Disciplina]],q2015_1[],3,0),"_")</f>
        <v>_</v>
      </c>
      <c r="Y331" t="str">
        <f>IFERROR(VLOOKUP(Tabela3[[#This Row],[Disciplina]],q2015_1[],4,0),"_")</f>
        <v>_</v>
      </c>
    </row>
    <row r="332" spans="1:25" x14ac:dyDescent="0.25">
      <c r="A332" s="3" t="s">
        <v>279</v>
      </c>
      <c r="B332" t="str">
        <f>IFERROR(VLOOKUP(Tabela3[[#This Row],[Disciplina]],Tabela10[],2,0),"-")</f>
        <v>-</v>
      </c>
      <c r="C332" s="3" t="str">
        <f>IFERROR(VLOOKUP(Tabela3[[#This Row],[Disciplina]],Tabela10[],3,0),"-")</f>
        <v>-</v>
      </c>
      <c r="D332" s="10">
        <f>IFERROR(VLOOKUP(Tabela3[[#This Row],[Disciplina]],Tabela9[],2,0),"-")</f>
        <v>0</v>
      </c>
      <c r="E332" s="3" t="str">
        <f>IFERROR(VLOOKUP(Tabela3[[#This Row],[Disciplina]],Tabela9[],3,0),"-")</f>
        <v>OTTO MULLER PATRAO DE OLIVEIRA</v>
      </c>
      <c r="F332" s="10" t="str">
        <f>IFERROR(VLOOKUP(Tabela3[[#This Row],[Disciplina]],Tabela8[],2,0),"-")</f>
        <v>-</v>
      </c>
      <c r="G332" s="3" t="str">
        <f>IFERROR(VLOOKUP(Tabela3[[#This Row],[Disciplina]],Tabela8[],3,0),"-")</f>
        <v>-</v>
      </c>
      <c r="H332" s="2" t="str">
        <f>IFERROR(VLOOKUP(Tabela3[[#This Row],[Disciplina]],q2016_3[],2,0),"_")</f>
        <v>_</v>
      </c>
      <c r="I332" s="2" t="str">
        <f>IFERROR(VLOOKUP(Tabela3[[#This Row],[Disciplina]],q2016_3[],3,0),"-")</f>
        <v>-</v>
      </c>
      <c r="J332" s="5" t="str">
        <f>IFERROR(VLOOKUP(Tabela3[[#This Row],[Disciplina]],q2016_3[],4,0),"-")</f>
        <v>-</v>
      </c>
      <c r="K332">
        <f>IFERROR(VLOOKUP(Tabela3[[#This Row],[Disciplina]],q2016_2[],2,0),"_")</f>
        <v>2</v>
      </c>
      <c r="L332">
        <f>IFERROR(VLOOKUP(Tabela3[[#This Row],[Disciplina]],q2016_2[],3,0),"-")</f>
        <v>0</v>
      </c>
      <c r="M332" s="4" t="str">
        <f>IFERROR(VLOOKUP(Tabela3[[#This Row],[Disciplina]],q2016_2[],4,0),"-")</f>
        <v>Otto Müller Patrão de Oliveira</v>
      </c>
      <c r="N332" s="9" t="str">
        <f>IFERROR(VLOOKUP(Tabela3[[#This Row],[Disciplina]],q2016_1[],2,0),"_")</f>
        <v>_</v>
      </c>
      <c r="O332" t="str">
        <f>IFERROR(VLOOKUP(Tabela3[[#This Row],[Disciplina]],q2016_1[],3,0),"-")</f>
        <v>-</v>
      </c>
      <c r="P332" s="4" t="str">
        <f>IFERROR(VLOOKUP(Tabela3[[#This Row],[Disciplina]],q2016_1[],4,0),"-")</f>
        <v>-</v>
      </c>
      <c r="Q332" t="str">
        <f>IFERROR(VLOOKUP(Tabela3[[#This Row],[Disciplina]],q2015_3[],2,0),"_")</f>
        <v>_</v>
      </c>
      <c r="R332" t="str">
        <f>IFERROR(VLOOKUP(Tabela3[[#This Row],[Disciplina]],q2015_3[],3,0),"_")</f>
        <v>_</v>
      </c>
      <c r="S332" s="4" t="str">
        <f>IFERROR(VLOOKUP(Tabela3[[#This Row],[Disciplina]],q2015_3[],4,0),"_")</f>
        <v>_</v>
      </c>
      <c r="T332" s="9" t="str">
        <f>IFERROR(VLOOKUP(Tabela3[[#This Row],[Disciplina]],q2015_2[],2,0),"_")</f>
        <v>_</v>
      </c>
      <c r="U332" t="str">
        <f>IFERROR(VLOOKUP(Tabela3[[#This Row],[Disciplina]],q2015_2[],3,0),"_")</f>
        <v>_</v>
      </c>
      <c r="V332" s="3" t="str">
        <f>IFERROR(VLOOKUP(Tabela3[[#This Row],[Disciplina]],q2015_2[],4,0),"_")</f>
        <v>_</v>
      </c>
      <c r="W332" t="str">
        <f>IFERROR(VLOOKUP(Tabela3[[#This Row],[Disciplina]],q2015_1[],2,0),"_")</f>
        <v>_</v>
      </c>
      <c r="X332" t="str">
        <f>IFERROR(VLOOKUP(Tabela3[[#This Row],[Disciplina]],q2015_1[],3,0),"_")</f>
        <v>_</v>
      </c>
      <c r="Y332" t="str">
        <f>IFERROR(VLOOKUP(Tabela3[[#This Row],[Disciplina]],q2015_1[],4,0),"_")</f>
        <v>_</v>
      </c>
    </row>
    <row r="333" spans="1:25" x14ac:dyDescent="0.25">
      <c r="A333" s="3" t="s">
        <v>168</v>
      </c>
      <c r="B333">
        <f>IFERROR(VLOOKUP(Tabela3[[#This Row],[Disciplina]],Tabela10[],2,0),"-")</f>
        <v>0</v>
      </c>
      <c r="C333" s="3" t="str">
        <f>IFERROR(VLOOKUP(Tabela3[[#This Row],[Disciplina]],Tabela10[],3,0),"-")</f>
        <v>Alberto José Olavarrieta Arab</v>
      </c>
      <c r="D333" s="10" t="str">
        <f>IFERROR(VLOOKUP(Tabela3[[#This Row],[Disciplina]],Tabela9[],2,0),"-")</f>
        <v>-</v>
      </c>
      <c r="E333" s="3" t="str">
        <f>IFERROR(VLOOKUP(Tabela3[[#This Row],[Disciplina]],Tabela9[],3,0),"-")</f>
        <v>-</v>
      </c>
      <c r="F333" s="10" t="str">
        <f>IFERROR(VLOOKUP(Tabela3[[#This Row],[Disciplina]],Tabela8[],2,0),"-")</f>
        <v>-</v>
      </c>
      <c r="G333" s="3" t="str">
        <f>IFERROR(VLOOKUP(Tabela3[[#This Row],[Disciplina]],Tabela8[],3,0),"-")</f>
        <v>-</v>
      </c>
      <c r="H333">
        <f>IFERROR(VLOOKUP(Tabela3[[#This Row],[Disciplina]],q2016_3[],2,0),"_")</f>
        <v>2</v>
      </c>
      <c r="I333">
        <f>IFERROR(VLOOKUP(Tabela3[[#This Row],[Disciplina]],q2016_3[],3,0),"-")</f>
        <v>0</v>
      </c>
      <c r="J333" s="4" t="str">
        <f>IFERROR(VLOOKUP(Tabela3[[#This Row],[Disciplina]],q2016_3[],4,0),"-")</f>
        <v>Alberto José Olavarrieta Arab</v>
      </c>
      <c r="K333" t="str">
        <f>IFERROR(VLOOKUP(Tabela3[[#This Row],[Disciplina]],q2016_2[],2,0),"_")</f>
        <v>_</v>
      </c>
      <c r="L333" t="str">
        <f>IFERROR(VLOOKUP(Tabela3[[#This Row],[Disciplina]],q2016_2[],3,0),"-")</f>
        <v>-</v>
      </c>
      <c r="M333" s="4" t="str">
        <f>IFERROR(VLOOKUP(Tabela3[[#This Row],[Disciplina]],q2016_2[],4,0),"-")</f>
        <v>-</v>
      </c>
      <c r="N333" s="9" t="str">
        <f>IFERROR(VLOOKUP(Tabela3[[#This Row],[Disciplina]],q2016_1[],2,0),"_")</f>
        <v>_</v>
      </c>
      <c r="O333" t="str">
        <f>IFERROR(VLOOKUP(Tabela3[[#This Row],[Disciplina]],q2016_1[],3,0),"-")</f>
        <v>-</v>
      </c>
      <c r="P333" s="4" t="str">
        <f>IFERROR(VLOOKUP(Tabela3[[#This Row],[Disciplina]],q2016_1[],4,0),"-")</f>
        <v>-</v>
      </c>
      <c r="Q333" t="str">
        <f>IFERROR(VLOOKUP(Tabela3[[#This Row],[Disciplina]],q2015_3[],2,0),"_")</f>
        <v>_</v>
      </c>
      <c r="R333" t="str">
        <f>IFERROR(VLOOKUP(Tabela3[[#This Row],[Disciplina]],q2015_3[],3,0),"_")</f>
        <v>_</v>
      </c>
      <c r="S333" s="4" t="str">
        <f>IFERROR(VLOOKUP(Tabela3[[#This Row],[Disciplina]],q2015_3[],4,0),"_")</f>
        <v>_</v>
      </c>
      <c r="T333" s="9" t="str">
        <f>IFERROR(VLOOKUP(Tabela3[[#This Row],[Disciplina]],q2015_2[],2,0),"_")</f>
        <v>_</v>
      </c>
      <c r="U333" t="str">
        <f>IFERROR(VLOOKUP(Tabela3[[#This Row],[Disciplina]],q2015_2[],3,0),"_")</f>
        <v>_</v>
      </c>
      <c r="V333" s="3" t="str">
        <f>IFERROR(VLOOKUP(Tabela3[[#This Row],[Disciplina]],q2015_2[],4,0),"_")</f>
        <v>_</v>
      </c>
      <c r="W333" t="str">
        <f>IFERROR(VLOOKUP(Tabela3[[#This Row],[Disciplina]],q2015_1[],2,0),"_")</f>
        <v>_</v>
      </c>
      <c r="X333" t="str">
        <f>IFERROR(VLOOKUP(Tabela3[[#This Row],[Disciplina]],q2015_1[],3,0),"_")</f>
        <v>_</v>
      </c>
      <c r="Y333" t="str">
        <f>IFERROR(VLOOKUP(Tabela3[[#This Row],[Disciplina]],q2015_1[],4,0),"_")</f>
        <v>_</v>
      </c>
    </row>
    <row r="334" spans="1:25" x14ac:dyDescent="0.25">
      <c r="A334" s="3" t="s">
        <v>617</v>
      </c>
      <c r="B334" t="str">
        <f>IFERROR(VLOOKUP(Tabela3[[#This Row],[Disciplina]],Tabela10[],2,0),"-")</f>
        <v>-</v>
      </c>
      <c r="C334" s="3" t="str">
        <f>IFERROR(VLOOKUP(Tabela3[[#This Row],[Disciplina]],Tabela10[],3,0),"-")</f>
        <v>-</v>
      </c>
      <c r="D334" t="str">
        <f>IFERROR(VLOOKUP(Tabela3[[#This Row],[Disciplina]],Tabela9[],2,0),"-")</f>
        <v>-</v>
      </c>
      <c r="E334" s="7" t="str">
        <f>IFERROR(VLOOKUP(Tabela3[[#This Row],[Disciplina]],Tabela9[],3,0),"-")</f>
        <v>-</v>
      </c>
      <c r="F334" s="2">
        <f>IFERROR(VLOOKUP(Tabela3[[#This Row],[Disciplina]],Tabela8[],2,0),"-")</f>
        <v>0</v>
      </c>
      <c r="G334" s="7" t="str">
        <f>IFERROR(VLOOKUP(Tabela3[[#This Row],[Disciplina]],Tabela8[],3,0),"-")</f>
        <v>Fernando Zaniolo Gibran</v>
      </c>
      <c r="H334" s="2" t="str">
        <f>IFERROR(VLOOKUP(Tabela3[[#This Row],[Disciplina]],q2016_3[],2,0),"_")</f>
        <v>_</v>
      </c>
      <c r="I334" s="2" t="str">
        <f>IFERROR(VLOOKUP(Tabela3[[#This Row],[Disciplina]],q2016_3[],3,0),"-")</f>
        <v>-</v>
      </c>
      <c r="J334" s="5" t="str">
        <f>IFERROR(VLOOKUP(Tabela3[[#This Row],[Disciplina]],q2016_3[],4,0),"-")</f>
        <v>-</v>
      </c>
      <c r="K334" s="2" t="str">
        <f>IFERROR(VLOOKUP(Tabela3[[#This Row],[Disciplina]],q2016_2[],2,0),"_")</f>
        <v>_</v>
      </c>
      <c r="L334" s="2" t="str">
        <f>IFERROR(VLOOKUP(Tabela3[[#This Row],[Disciplina]],q2016_2[],3,0),"-")</f>
        <v>-</v>
      </c>
      <c r="M334" s="5" t="str">
        <f>IFERROR(VLOOKUP(Tabela3[[#This Row],[Disciplina]],q2016_2[],4,0),"-")</f>
        <v>-</v>
      </c>
      <c r="N334" s="6" t="str">
        <f>IFERROR(VLOOKUP(Tabela3[[#This Row],[Disciplina]],q2016_1[],2,0),"_")</f>
        <v>_</v>
      </c>
      <c r="O334" s="2" t="str">
        <f>IFERROR(VLOOKUP(Tabela3[[#This Row],[Disciplina]],q2016_1[],3,0),"-")</f>
        <v>-</v>
      </c>
      <c r="P334" s="5" t="str">
        <f>IFERROR(VLOOKUP(Tabela3[[#This Row],[Disciplina]],q2016_1[],4,0),"-")</f>
        <v>-</v>
      </c>
      <c r="Q334" s="2" t="str">
        <f>IFERROR(VLOOKUP(Tabela3[[#This Row],[Disciplina]],q2015_3[],2,0),"_")</f>
        <v>_</v>
      </c>
      <c r="R334" s="2" t="str">
        <f>IFERROR(VLOOKUP(Tabela3[[#This Row],[Disciplina]],q2015_3[],3,0),"_")</f>
        <v>_</v>
      </c>
      <c r="S334" s="5" t="str">
        <f>IFERROR(VLOOKUP(Tabela3[[#This Row],[Disciplina]],q2015_3[],4,0),"_")</f>
        <v>_</v>
      </c>
      <c r="T334" s="6" t="str">
        <f>IFERROR(VLOOKUP(Tabela3[[#This Row],[Disciplina]],q2015_2[],2,0),"_")</f>
        <v>_</v>
      </c>
      <c r="U334" s="2" t="str">
        <f>IFERROR(VLOOKUP(Tabela3[[#This Row],[Disciplina]],q2015_2[],3,0),"_")</f>
        <v>_</v>
      </c>
      <c r="V334" s="7" t="str">
        <f>IFERROR(VLOOKUP(Tabela3[[#This Row],[Disciplina]],q2015_2[],4,0),"_")</f>
        <v>_</v>
      </c>
      <c r="W334" s="2" t="str">
        <f>IFERROR(VLOOKUP(Tabela3[[#This Row],[Disciplina]],q2015_1[],2,0),"_")</f>
        <v>_</v>
      </c>
      <c r="X334" s="2" t="str">
        <f>IFERROR(VLOOKUP(Tabela3[[#This Row],[Disciplina]],q2015_1[],3,0),"_")</f>
        <v>_</v>
      </c>
      <c r="Y334" s="2" t="str">
        <f>IFERROR(VLOOKUP(Tabela3[[#This Row],[Disciplina]],q2015_1[],4,0),"_")</f>
        <v>_</v>
      </c>
    </row>
    <row r="335" spans="1:25" x14ac:dyDescent="0.25">
      <c r="A335" s="3" t="s">
        <v>170</v>
      </c>
      <c r="B335" t="str">
        <f>IFERROR(VLOOKUP(Tabela3[[#This Row],[Disciplina]],Tabela10[],2,0),"-")</f>
        <v>-</v>
      </c>
      <c r="C335" s="3" t="str">
        <f>IFERROR(VLOOKUP(Tabela3[[#This Row],[Disciplina]],Tabela10[],3,0),"-")</f>
        <v>-</v>
      </c>
      <c r="D335" s="10" t="str">
        <f>IFERROR(VLOOKUP(Tabela3[[#This Row],[Disciplina]],Tabela9[],2,0),"-")</f>
        <v>-</v>
      </c>
      <c r="E335" s="3" t="str">
        <f>IFERROR(VLOOKUP(Tabela3[[#This Row],[Disciplina]],Tabela9[],3,0),"-")</f>
        <v>-</v>
      </c>
      <c r="F335" s="10" t="str">
        <f>IFERROR(VLOOKUP(Tabela3[[#This Row],[Disciplina]],Tabela8[],2,0),"-")</f>
        <v>-</v>
      </c>
      <c r="G335" s="3" t="str">
        <f>IFERROR(VLOOKUP(Tabela3[[#This Row],[Disciplina]],Tabela8[],3,0),"-")</f>
        <v>-</v>
      </c>
      <c r="H335">
        <f>IFERROR(VLOOKUP(Tabela3[[#This Row],[Disciplina]],q2016_3[],2,0),"_")</f>
        <v>1</v>
      </c>
      <c r="I335">
        <f>IFERROR(VLOOKUP(Tabela3[[#This Row],[Disciplina]],q2016_3[],3,0),"-")</f>
        <v>0</v>
      </c>
      <c r="J335" s="4" t="str">
        <f>IFERROR(VLOOKUP(Tabela3[[#This Row],[Disciplina]],q2016_3[],4,0),"-")</f>
        <v>Otto Muller Patrão de Oliveira</v>
      </c>
      <c r="K335" t="str">
        <f>IFERROR(VLOOKUP(Tabela3[[#This Row],[Disciplina]],q2016_2[],2,0),"_")</f>
        <v>_</v>
      </c>
      <c r="L335" t="str">
        <f>IFERROR(VLOOKUP(Tabela3[[#This Row],[Disciplina]],q2016_2[],3,0),"-")</f>
        <v>-</v>
      </c>
      <c r="M335" s="4" t="str">
        <f>IFERROR(VLOOKUP(Tabela3[[#This Row],[Disciplina]],q2016_2[],4,0),"-")</f>
        <v>-</v>
      </c>
      <c r="N335" s="9" t="str">
        <f>IFERROR(VLOOKUP(Tabela3[[#This Row],[Disciplina]],q2016_1[],2,0),"_")</f>
        <v>_</v>
      </c>
      <c r="O335" t="str">
        <f>IFERROR(VLOOKUP(Tabela3[[#This Row],[Disciplina]],q2016_1[],3,0),"-")</f>
        <v>-</v>
      </c>
      <c r="P335" s="4" t="str">
        <f>IFERROR(VLOOKUP(Tabela3[[#This Row],[Disciplina]],q2016_1[],4,0),"-")</f>
        <v>-</v>
      </c>
      <c r="Q335" t="str">
        <f>IFERROR(VLOOKUP(Tabela3[[#This Row],[Disciplina]],q2015_3[],2,0),"_")</f>
        <v>_</v>
      </c>
      <c r="R335" t="str">
        <f>IFERROR(VLOOKUP(Tabela3[[#This Row],[Disciplina]],q2015_3[],3,0),"_")</f>
        <v>_</v>
      </c>
      <c r="S335" s="4" t="str">
        <f>IFERROR(VLOOKUP(Tabela3[[#This Row],[Disciplina]],q2015_3[],4,0),"_")</f>
        <v>_</v>
      </c>
      <c r="T335" s="9" t="str">
        <f>IFERROR(VLOOKUP(Tabela3[[#This Row],[Disciplina]],q2015_2[],2,0),"_")</f>
        <v>_</v>
      </c>
      <c r="U335" t="str">
        <f>IFERROR(VLOOKUP(Tabela3[[#This Row],[Disciplina]],q2015_2[],3,0),"_")</f>
        <v>_</v>
      </c>
      <c r="V335" s="3" t="str">
        <f>IFERROR(VLOOKUP(Tabela3[[#This Row],[Disciplina]],q2015_2[],4,0),"_")</f>
        <v>_</v>
      </c>
      <c r="W335" t="str">
        <f>IFERROR(VLOOKUP(Tabela3[[#This Row],[Disciplina]],q2015_1[],2,0),"_")</f>
        <v>_</v>
      </c>
      <c r="X335" t="str">
        <f>IFERROR(VLOOKUP(Tabela3[[#This Row],[Disciplina]],q2015_1[],3,0),"_")</f>
        <v>_</v>
      </c>
      <c r="Y335" t="str">
        <f>IFERROR(VLOOKUP(Tabela3[[#This Row],[Disciplina]],q2015_1[],4,0),"_")</f>
        <v>_</v>
      </c>
    </row>
    <row r="336" spans="1:25" x14ac:dyDescent="0.25">
      <c r="J336"/>
      <c r="P336"/>
    </row>
    <row r="337" spans="10:16" x14ac:dyDescent="0.25">
      <c r="J337"/>
      <c r="P337"/>
    </row>
    <row r="338" spans="10:16" x14ac:dyDescent="0.25">
      <c r="J338"/>
      <c r="P338"/>
    </row>
    <row r="339" spans="10:16" x14ac:dyDescent="0.25">
      <c r="J339"/>
      <c r="P339"/>
    </row>
    <row r="340" spans="10:16" x14ac:dyDescent="0.25">
      <c r="J340"/>
      <c r="P340"/>
    </row>
    <row r="341" spans="10:16" x14ac:dyDescent="0.25">
      <c r="J341"/>
      <c r="P341"/>
    </row>
    <row r="342" spans="10:16" x14ac:dyDescent="0.25">
      <c r="J342"/>
      <c r="P342"/>
    </row>
    <row r="343" spans="10:16" x14ac:dyDescent="0.25">
      <c r="J343"/>
      <c r="P343"/>
    </row>
    <row r="344" spans="10:16" x14ac:dyDescent="0.25">
      <c r="J344"/>
      <c r="P344"/>
    </row>
    <row r="345" spans="10:16" x14ac:dyDescent="0.25">
      <c r="J345"/>
      <c r="P345"/>
    </row>
    <row r="346" spans="10:16" x14ac:dyDescent="0.25">
      <c r="J346"/>
      <c r="P346"/>
    </row>
    <row r="347" spans="10:16" x14ac:dyDescent="0.25">
      <c r="J347"/>
      <c r="P347"/>
    </row>
    <row r="348" spans="10:16" x14ac:dyDescent="0.25">
      <c r="J348"/>
      <c r="P348"/>
    </row>
    <row r="349" spans="10:16" x14ac:dyDescent="0.25">
      <c r="J349"/>
      <c r="P349"/>
    </row>
    <row r="350" spans="10:16" x14ac:dyDescent="0.25">
      <c r="J350"/>
      <c r="P350"/>
    </row>
    <row r="351" spans="10:16" x14ac:dyDescent="0.25">
      <c r="J351"/>
      <c r="P351"/>
    </row>
    <row r="352" spans="10:16" x14ac:dyDescent="0.25">
      <c r="J352"/>
      <c r="P352"/>
    </row>
    <row r="353" spans="10:16" x14ac:dyDescent="0.25">
      <c r="J353"/>
      <c r="P353"/>
    </row>
    <row r="354" spans="10:16" x14ac:dyDescent="0.25">
      <c r="J354"/>
      <c r="P354"/>
    </row>
    <row r="355" spans="10:16" x14ac:dyDescent="0.25">
      <c r="J355"/>
      <c r="P355"/>
    </row>
    <row r="356" spans="10:16" x14ac:dyDescent="0.25">
      <c r="J356"/>
      <c r="P356"/>
    </row>
    <row r="357" spans="10:16" x14ac:dyDescent="0.25">
      <c r="J357"/>
      <c r="P357"/>
    </row>
    <row r="358" spans="10:16" x14ac:dyDescent="0.25">
      <c r="J358"/>
      <c r="P358"/>
    </row>
    <row r="359" spans="10:16" x14ac:dyDescent="0.25">
      <c r="J359"/>
      <c r="P359"/>
    </row>
    <row r="360" spans="10:16" x14ac:dyDescent="0.25">
      <c r="J360"/>
      <c r="P360"/>
    </row>
    <row r="361" spans="10:16" x14ac:dyDescent="0.25">
      <c r="J361"/>
      <c r="P361"/>
    </row>
    <row r="362" spans="10:16" x14ac:dyDescent="0.25">
      <c r="J362"/>
      <c r="P362"/>
    </row>
    <row r="363" spans="10:16" x14ac:dyDescent="0.25">
      <c r="J363"/>
      <c r="P363"/>
    </row>
    <row r="364" spans="10:16" x14ac:dyDescent="0.25">
      <c r="J364"/>
      <c r="P364"/>
    </row>
    <row r="365" spans="10:16" x14ac:dyDescent="0.25">
      <c r="J365"/>
      <c r="P365"/>
    </row>
    <row r="366" spans="10:16" x14ac:dyDescent="0.25">
      <c r="J366"/>
      <c r="P366"/>
    </row>
    <row r="367" spans="10:16" x14ac:dyDescent="0.25">
      <c r="J367"/>
      <c r="P367"/>
    </row>
    <row r="368" spans="10:16" x14ac:dyDescent="0.25">
      <c r="J368"/>
      <c r="P368"/>
    </row>
    <row r="369" spans="10:16" x14ac:dyDescent="0.25">
      <c r="J369"/>
      <c r="P369"/>
    </row>
    <row r="370" spans="10:16" x14ac:dyDescent="0.25">
      <c r="J370"/>
      <c r="P370"/>
    </row>
    <row r="371" spans="10:16" x14ac:dyDescent="0.25">
      <c r="J371"/>
      <c r="P371"/>
    </row>
    <row r="372" spans="10:16" x14ac:dyDescent="0.25">
      <c r="J372"/>
      <c r="P372"/>
    </row>
    <row r="373" spans="10:16" x14ac:dyDescent="0.25">
      <c r="J373"/>
      <c r="P373"/>
    </row>
    <row r="374" spans="10:16" x14ac:dyDescent="0.25">
      <c r="J374"/>
      <c r="P374"/>
    </row>
    <row r="375" spans="10:16" x14ac:dyDescent="0.25">
      <c r="J375"/>
      <c r="P375"/>
    </row>
    <row r="376" spans="10:16" x14ac:dyDescent="0.25">
      <c r="J376"/>
      <c r="P376"/>
    </row>
    <row r="377" spans="10:16" x14ac:dyDescent="0.25">
      <c r="J377"/>
      <c r="P377"/>
    </row>
    <row r="378" spans="10:16" x14ac:dyDescent="0.25">
      <c r="J378"/>
      <c r="P378"/>
    </row>
    <row r="379" spans="10:16" x14ac:dyDescent="0.25">
      <c r="J379"/>
      <c r="P379"/>
    </row>
    <row r="380" spans="10:16" x14ac:dyDescent="0.25">
      <c r="J380"/>
      <c r="P380"/>
    </row>
    <row r="381" spans="10:16" x14ac:dyDescent="0.25">
      <c r="J381"/>
      <c r="P381"/>
    </row>
    <row r="382" spans="10:16" x14ac:dyDescent="0.25">
      <c r="J382"/>
      <c r="P382"/>
    </row>
    <row r="383" spans="10:16" x14ac:dyDescent="0.25">
      <c r="J383"/>
      <c r="P383"/>
    </row>
    <row r="384" spans="10:16" x14ac:dyDescent="0.25">
      <c r="J384"/>
      <c r="P384"/>
    </row>
    <row r="385" spans="10:16" x14ac:dyDescent="0.25">
      <c r="J385"/>
      <c r="P385"/>
    </row>
    <row r="386" spans="10:16" x14ac:dyDescent="0.25">
      <c r="J386"/>
      <c r="P386"/>
    </row>
    <row r="387" spans="10:16" x14ac:dyDescent="0.25">
      <c r="J387"/>
      <c r="P387"/>
    </row>
    <row r="388" spans="10:16" x14ac:dyDescent="0.25">
      <c r="J388"/>
      <c r="P388"/>
    </row>
    <row r="389" spans="10:16" x14ac:dyDescent="0.25">
      <c r="J389"/>
      <c r="P389"/>
    </row>
    <row r="390" spans="10:16" x14ac:dyDescent="0.25">
      <c r="J390"/>
      <c r="P390"/>
    </row>
    <row r="391" spans="10:16" x14ac:dyDescent="0.25">
      <c r="J391"/>
      <c r="P391"/>
    </row>
    <row r="392" spans="10:16" x14ac:dyDescent="0.25">
      <c r="J392"/>
      <c r="P392"/>
    </row>
    <row r="393" spans="10:16" x14ac:dyDescent="0.25">
      <c r="J393"/>
      <c r="P393"/>
    </row>
    <row r="394" spans="10:16" x14ac:dyDescent="0.25">
      <c r="J394"/>
      <c r="P394"/>
    </row>
    <row r="395" spans="10:16" x14ac:dyDescent="0.25">
      <c r="J395"/>
      <c r="P395"/>
    </row>
    <row r="396" spans="10:16" x14ac:dyDescent="0.25">
      <c r="J396"/>
      <c r="P396"/>
    </row>
    <row r="397" spans="10:16" x14ac:dyDescent="0.25">
      <c r="J397"/>
      <c r="P397"/>
    </row>
    <row r="398" spans="10:16" x14ac:dyDescent="0.25">
      <c r="J398"/>
      <c r="P398"/>
    </row>
    <row r="399" spans="10:16" x14ac:dyDescent="0.25">
      <c r="J399"/>
      <c r="P399"/>
    </row>
    <row r="400" spans="10:16" x14ac:dyDescent="0.25">
      <c r="J400"/>
      <c r="P400"/>
    </row>
    <row r="401" spans="10:16" x14ac:dyDescent="0.25">
      <c r="J401"/>
      <c r="P401"/>
    </row>
    <row r="402" spans="10:16" x14ac:dyDescent="0.25">
      <c r="J402"/>
      <c r="P402"/>
    </row>
    <row r="403" spans="10:16" x14ac:dyDescent="0.25">
      <c r="J403"/>
      <c r="P403"/>
    </row>
    <row r="404" spans="10:16" x14ac:dyDescent="0.25">
      <c r="J404"/>
      <c r="P404"/>
    </row>
    <row r="405" spans="10:16" x14ac:dyDescent="0.25">
      <c r="J405"/>
      <c r="P405"/>
    </row>
    <row r="406" spans="10:16" x14ac:dyDescent="0.25">
      <c r="J406"/>
      <c r="P406"/>
    </row>
    <row r="407" spans="10:16" x14ac:dyDescent="0.25">
      <c r="J407"/>
      <c r="P407"/>
    </row>
    <row r="408" spans="10:16" x14ac:dyDescent="0.25">
      <c r="J408"/>
      <c r="P408"/>
    </row>
    <row r="409" spans="10:16" x14ac:dyDescent="0.25">
      <c r="J409"/>
      <c r="P409"/>
    </row>
    <row r="410" spans="10:16" x14ac:dyDescent="0.25">
      <c r="J410"/>
      <c r="P410"/>
    </row>
    <row r="411" spans="10:16" x14ac:dyDescent="0.25">
      <c r="J411"/>
      <c r="P411"/>
    </row>
    <row r="412" spans="10:16" x14ac:dyDescent="0.25">
      <c r="J412"/>
      <c r="P412"/>
    </row>
    <row r="413" spans="10:16" x14ac:dyDescent="0.25">
      <c r="J413"/>
      <c r="P413"/>
    </row>
    <row r="414" spans="10:16" x14ac:dyDescent="0.25">
      <c r="J414"/>
      <c r="P414"/>
    </row>
    <row r="415" spans="10:16" x14ac:dyDescent="0.25">
      <c r="J415"/>
      <c r="P415"/>
    </row>
    <row r="416" spans="10:16" x14ac:dyDescent="0.25">
      <c r="J416"/>
      <c r="P416"/>
    </row>
    <row r="417" spans="10:16" x14ac:dyDescent="0.25">
      <c r="J417"/>
      <c r="P417"/>
    </row>
    <row r="418" spans="10:16" x14ac:dyDescent="0.25">
      <c r="J418"/>
      <c r="P418"/>
    </row>
    <row r="419" spans="10:16" x14ac:dyDescent="0.25">
      <c r="J419"/>
      <c r="P419"/>
    </row>
    <row r="420" spans="10:16" x14ac:dyDescent="0.25">
      <c r="J420"/>
      <c r="P420"/>
    </row>
    <row r="421" spans="10:16" x14ac:dyDescent="0.25">
      <c r="J421"/>
      <c r="P421"/>
    </row>
    <row r="422" spans="10:16" x14ac:dyDescent="0.25">
      <c r="J422"/>
      <c r="P422"/>
    </row>
    <row r="423" spans="10:16" x14ac:dyDescent="0.25">
      <c r="J423"/>
      <c r="P423"/>
    </row>
    <row r="424" spans="10:16" x14ac:dyDescent="0.25">
      <c r="J424"/>
      <c r="P424"/>
    </row>
    <row r="425" spans="10:16" x14ac:dyDescent="0.25">
      <c r="J425"/>
      <c r="P425"/>
    </row>
    <row r="426" spans="10:16" x14ac:dyDescent="0.25">
      <c r="J426"/>
      <c r="P426"/>
    </row>
    <row r="427" spans="10:16" x14ac:dyDescent="0.25">
      <c r="J427"/>
      <c r="P427"/>
    </row>
    <row r="428" spans="10:16" x14ac:dyDescent="0.25">
      <c r="J428"/>
      <c r="P428"/>
    </row>
    <row r="429" spans="10:16" x14ac:dyDescent="0.25">
      <c r="J429"/>
      <c r="P429"/>
    </row>
    <row r="430" spans="10:16" x14ac:dyDescent="0.25">
      <c r="J430"/>
      <c r="P430"/>
    </row>
    <row r="431" spans="10:16" x14ac:dyDescent="0.25">
      <c r="J431"/>
      <c r="P431"/>
    </row>
    <row r="432" spans="10:16" x14ac:dyDescent="0.25">
      <c r="J432"/>
      <c r="P432"/>
    </row>
    <row r="433" spans="10:16" x14ac:dyDescent="0.25">
      <c r="J433"/>
      <c r="P433"/>
    </row>
    <row r="434" spans="10:16" x14ac:dyDescent="0.25">
      <c r="J434"/>
      <c r="P434"/>
    </row>
    <row r="435" spans="10:16" x14ac:dyDescent="0.25">
      <c r="J435"/>
      <c r="P435"/>
    </row>
    <row r="436" spans="10:16" x14ac:dyDescent="0.25">
      <c r="J436"/>
      <c r="P436"/>
    </row>
    <row r="437" spans="10:16" x14ac:dyDescent="0.25">
      <c r="J437"/>
      <c r="P437"/>
    </row>
    <row r="438" spans="10:16" x14ac:dyDescent="0.25">
      <c r="J438"/>
      <c r="P438"/>
    </row>
    <row r="439" spans="10:16" x14ac:dyDescent="0.25">
      <c r="J439"/>
      <c r="P439"/>
    </row>
    <row r="440" spans="10:16" x14ac:dyDescent="0.25">
      <c r="J440"/>
      <c r="P440"/>
    </row>
    <row r="441" spans="10:16" x14ac:dyDescent="0.25">
      <c r="J441"/>
      <c r="P441"/>
    </row>
    <row r="442" spans="10:16" x14ac:dyDescent="0.25">
      <c r="J442"/>
      <c r="P442"/>
    </row>
    <row r="443" spans="10:16" x14ac:dyDescent="0.25">
      <c r="J443"/>
      <c r="P443"/>
    </row>
    <row r="444" spans="10:16" x14ac:dyDescent="0.25">
      <c r="J444"/>
      <c r="P444"/>
    </row>
    <row r="445" spans="10:16" x14ac:dyDescent="0.25">
      <c r="J445"/>
      <c r="P445"/>
    </row>
    <row r="446" spans="10:16" x14ac:dyDescent="0.25">
      <c r="J446"/>
      <c r="P446"/>
    </row>
    <row r="447" spans="10:16" x14ac:dyDescent="0.25">
      <c r="J447"/>
      <c r="P447"/>
    </row>
    <row r="448" spans="10:16" x14ac:dyDescent="0.25">
      <c r="J448"/>
      <c r="P448"/>
    </row>
    <row r="449" spans="10:16" x14ac:dyDescent="0.25">
      <c r="J449"/>
      <c r="P449"/>
    </row>
    <row r="450" spans="10:16" x14ac:dyDescent="0.25">
      <c r="J450"/>
      <c r="P450"/>
    </row>
    <row r="451" spans="10:16" x14ac:dyDescent="0.25">
      <c r="J451"/>
      <c r="P451"/>
    </row>
  </sheetData>
  <conditionalFormatting sqref="A1:A335 A452:A1048576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opLeftCell="A42" workbookViewId="0">
      <selection activeCell="A2" sqref="A2:A72"/>
    </sheetView>
  </sheetViews>
  <sheetFormatPr defaultRowHeight="15" x14ac:dyDescent="0.25"/>
  <cols>
    <col min="1" max="1" width="62.85546875" bestFit="1" customWidth="1"/>
    <col min="2" max="2" width="9.5703125" customWidth="1"/>
    <col min="3" max="3" width="16.28515625" customWidth="1"/>
    <col min="4" max="4" width="55.140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295</v>
      </c>
      <c r="B2">
        <v>2</v>
      </c>
      <c r="C2">
        <v>0</v>
      </c>
      <c r="D2" t="s">
        <v>503</v>
      </c>
    </row>
    <row r="3" spans="1:4" x14ac:dyDescent="0.25">
      <c r="A3" t="s">
        <v>10</v>
      </c>
      <c r="B3">
        <v>14</v>
      </c>
      <c r="C3">
        <v>2</v>
      </c>
      <c r="D3" t="s">
        <v>504</v>
      </c>
    </row>
    <row r="4" spans="1:4" x14ac:dyDescent="0.25">
      <c r="A4" t="s">
        <v>300</v>
      </c>
      <c r="B4">
        <v>2</v>
      </c>
      <c r="C4">
        <v>0</v>
      </c>
      <c r="D4" t="s">
        <v>505</v>
      </c>
    </row>
    <row r="5" spans="1:4" x14ac:dyDescent="0.25">
      <c r="A5" t="s">
        <v>301</v>
      </c>
      <c r="B5">
        <v>2</v>
      </c>
      <c r="C5">
        <v>0</v>
      </c>
      <c r="D5" t="s">
        <v>506</v>
      </c>
    </row>
    <row r="6" spans="1:4" x14ac:dyDescent="0.25">
      <c r="A6" t="s">
        <v>332</v>
      </c>
      <c r="B6">
        <v>2</v>
      </c>
      <c r="C6">
        <v>0</v>
      </c>
      <c r="D6" t="s">
        <v>507</v>
      </c>
    </row>
    <row r="7" spans="1:4" x14ac:dyDescent="0.25">
      <c r="A7" t="s">
        <v>296</v>
      </c>
      <c r="B7">
        <v>2</v>
      </c>
      <c r="C7">
        <v>0</v>
      </c>
      <c r="D7" t="s">
        <v>508</v>
      </c>
    </row>
    <row r="8" spans="1:4" x14ac:dyDescent="0.25">
      <c r="A8" t="s">
        <v>399</v>
      </c>
      <c r="B8">
        <v>4</v>
      </c>
      <c r="C8">
        <v>0</v>
      </c>
      <c r="D8" t="s">
        <v>509</v>
      </c>
    </row>
    <row r="9" spans="1:4" x14ac:dyDescent="0.25">
      <c r="A9" t="s">
        <v>510</v>
      </c>
      <c r="B9">
        <v>2</v>
      </c>
      <c r="C9">
        <v>0</v>
      </c>
      <c r="D9" t="s">
        <v>511</v>
      </c>
    </row>
    <row r="10" spans="1:4" x14ac:dyDescent="0.25">
      <c r="A10" t="s">
        <v>351</v>
      </c>
      <c r="B10">
        <v>6</v>
      </c>
      <c r="C10">
        <v>1</v>
      </c>
      <c r="D10" t="s">
        <v>512</v>
      </c>
    </row>
    <row r="11" spans="1:4" x14ac:dyDescent="0.25">
      <c r="A11" t="s">
        <v>302</v>
      </c>
      <c r="B11">
        <v>1</v>
      </c>
      <c r="C11">
        <v>0</v>
      </c>
      <c r="D11" t="s">
        <v>513</v>
      </c>
    </row>
    <row r="12" spans="1:4" x14ac:dyDescent="0.25">
      <c r="A12" t="s">
        <v>306</v>
      </c>
      <c r="B12">
        <v>2</v>
      </c>
      <c r="C12">
        <v>0</v>
      </c>
      <c r="D12" t="s">
        <v>514</v>
      </c>
    </row>
    <row r="13" spans="1:4" x14ac:dyDescent="0.25">
      <c r="A13" t="s">
        <v>515</v>
      </c>
      <c r="B13">
        <v>2</v>
      </c>
      <c r="C13">
        <v>0</v>
      </c>
      <c r="D13" t="s">
        <v>516</v>
      </c>
    </row>
    <row r="14" spans="1:4" x14ac:dyDescent="0.25">
      <c r="A14" t="s">
        <v>317</v>
      </c>
      <c r="B14">
        <v>2</v>
      </c>
      <c r="C14">
        <v>0</v>
      </c>
      <c r="D14" t="s">
        <v>517</v>
      </c>
    </row>
    <row r="15" spans="1:4" x14ac:dyDescent="0.25">
      <c r="A15" t="s">
        <v>49</v>
      </c>
      <c r="B15">
        <v>8</v>
      </c>
      <c r="C15">
        <v>1</v>
      </c>
      <c r="D15" t="s">
        <v>518</v>
      </c>
    </row>
    <row r="16" spans="1:4" x14ac:dyDescent="0.25">
      <c r="A16" t="s">
        <v>519</v>
      </c>
      <c r="B16">
        <v>1</v>
      </c>
      <c r="C16">
        <v>0</v>
      </c>
      <c r="D16" t="s">
        <v>520</v>
      </c>
    </row>
    <row r="17" spans="1:4" x14ac:dyDescent="0.25">
      <c r="A17" t="s">
        <v>297</v>
      </c>
      <c r="B17">
        <v>1</v>
      </c>
      <c r="C17">
        <v>0</v>
      </c>
      <c r="D17" t="s">
        <v>521</v>
      </c>
    </row>
    <row r="18" spans="1:4" x14ac:dyDescent="0.25">
      <c r="A18" t="s">
        <v>307</v>
      </c>
      <c r="B18">
        <v>2</v>
      </c>
      <c r="C18">
        <v>0</v>
      </c>
      <c r="D18" t="s">
        <v>522</v>
      </c>
    </row>
    <row r="19" spans="1:4" x14ac:dyDescent="0.25">
      <c r="A19" t="s">
        <v>61</v>
      </c>
      <c r="B19">
        <v>19</v>
      </c>
      <c r="C19" t="s">
        <v>446</v>
      </c>
      <c r="D19" t="s">
        <v>578</v>
      </c>
    </row>
    <row r="20" spans="1:4" x14ac:dyDescent="0.25">
      <c r="A20" t="s">
        <v>63</v>
      </c>
      <c r="B20">
        <v>34</v>
      </c>
      <c r="C20" t="s">
        <v>446</v>
      </c>
      <c r="D20" t="s">
        <v>579</v>
      </c>
    </row>
    <row r="21" spans="1:4" x14ac:dyDescent="0.25">
      <c r="A21" t="s">
        <v>343</v>
      </c>
      <c r="B21">
        <v>2</v>
      </c>
      <c r="C21">
        <v>0</v>
      </c>
      <c r="D21" t="s">
        <v>523</v>
      </c>
    </row>
    <row r="22" spans="1:4" x14ac:dyDescent="0.25">
      <c r="A22" t="s">
        <v>310</v>
      </c>
      <c r="B22">
        <v>2</v>
      </c>
      <c r="C22">
        <v>0</v>
      </c>
      <c r="D22" t="s">
        <v>524</v>
      </c>
    </row>
    <row r="23" spans="1:4" x14ac:dyDescent="0.25">
      <c r="A23" t="s">
        <v>525</v>
      </c>
      <c r="B23">
        <v>1</v>
      </c>
      <c r="C23">
        <v>0</v>
      </c>
      <c r="D23" t="s">
        <v>526</v>
      </c>
    </row>
    <row r="24" spans="1:4" x14ac:dyDescent="0.25">
      <c r="A24" t="s">
        <v>223</v>
      </c>
      <c r="B24">
        <v>1</v>
      </c>
      <c r="C24">
        <v>0</v>
      </c>
      <c r="D24" t="s">
        <v>517</v>
      </c>
    </row>
    <row r="25" spans="1:4" x14ac:dyDescent="0.25">
      <c r="A25" t="s">
        <v>73</v>
      </c>
      <c r="B25">
        <v>5</v>
      </c>
      <c r="C25">
        <v>1</v>
      </c>
      <c r="D25" t="s">
        <v>527</v>
      </c>
    </row>
    <row r="26" spans="1:4" x14ac:dyDescent="0.25">
      <c r="A26" t="s">
        <v>304</v>
      </c>
      <c r="B26">
        <v>2</v>
      </c>
      <c r="C26">
        <v>0</v>
      </c>
      <c r="D26" t="s">
        <v>528</v>
      </c>
    </row>
    <row r="27" spans="1:4" x14ac:dyDescent="0.25">
      <c r="A27" t="s">
        <v>83</v>
      </c>
      <c r="B27">
        <v>2</v>
      </c>
      <c r="C27">
        <v>0</v>
      </c>
      <c r="D27" t="s">
        <v>529</v>
      </c>
    </row>
    <row r="28" spans="1:4" x14ac:dyDescent="0.25">
      <c r="A28" t="s">
        <v>316</v>
      </c>
      <c r="B28">
        <v>2</v>
      </c>
      <c r="C28">
        <v>0</v>
      </c>
      <c r="D28" t="s">
        <v>530</v>
      </c>
    </row>
    <row r="29" spans="1:4" x14ac:dyDescent="0.25">
      <c r="A29" t="s">
        <v>311</v>
      </c>
      <c r="B29">
        <v>2</v>
      </c>
      <c r="C29">
        <v>0</v>
      </c>
      <c r="D29" t="s">
        <v>531</v>
      </c>
    </row>
    <row r="30" spans="1:4" x14ac:dyDescent="0.25">
      <c r="A30" t="s">
        <v>239</v>
      </c>
      <c r="B30">
        <v>1</v>
      </c>
      <c r="C30">
        <v>0</v>
      </c>
      <c r="D30" t="s">
        <v>532</v>
      </c>
    </row>
    <row r="31" spans="1:4" x14ac:dyDescent="0.25">
      <c r="A31" t="s">
        <v>242</v>
      </c>
      <c r="B31">
        <v>10</v>
      </c>
      <c r="C31">
        <v>2</v>
      </c>
      <c r="D31" t="s">
        <v>533</v>
      </c>
    </row>
    <row r="32" spans="1:4" x14ac:dyDescent="0.25">
      <c r="A32" t="s">
        <v>322</v>
      </c>
      <c r="B32">
        <v>2</v>
      </c>
      <c r="C32">
        <v>0</v>
      </c>
      <c r="D32" t="s">
        <v>534</v>
      </c>
    </row>
    <row r="33" spans="1:4" x14ac:dyDescent="0.25">
      <c r="A33" t="s">
        <v>323</v>
      </c>
      <c r="B33">
        <v>2</v>
      </c>
      <c r="C33">
        <v>0</v>
      </c>
      <c r="D33" t="s">
        <v>535</v>
      </c>
    </row>
    <row r="34" spans="1:4" x14ac:dyDescent="0.25">
      <c r="A34" t="s">
        <v>336</v>
      </c>
      <c r="B34">
        <v>2</v>
      </c>
      <c r="C34">
        <v>0</v>
      </c>
      <c r="D34" t="s">
        <v>536</v>
      </c>
    </row>
    <row r="35" spans="1:4" x14ac:dyDescent="0.25">
      <c r="A35" t="s">
        <v>109</v>
      </c>
      <c r="B35">
        <v>2</v>
      </c>
      <c r="C35">
        <v>0</v>
      </c>
      <c r="D35" t="s">
        <v>537</v>
      </c>
    </row>
    <row r="36" spans="1:4" x14ac:dyDescent="0.25">
      <c r="A36" t="s">
        <v>324</v>
      </c>
      <c r="B36">
        <v>2</v>
      </c>
      <c r="C36">
        <v>0</v>
      </c>
      <c r="D36" t="s">
        <v>538</v>
      </c>
    </row>
    <row r="37" spans="1:4" x14ac:dyDescent="0.25">
      <c r="A37" t="s">
        <v>113</v>
      </c>
      <c r="B37">
        <v>2</v>
      </c>
      <c r="C37">
        <v>0</v>
      </c>
      <c r="D37" t="s">
        <v>539</v>
      </c>
    </row>
    <row r="38" spans="1:4" x14ac:dyDescent="0.25">
      <c r="A38" t="s">
        <v>320</v>
      </c>
      <c r="B38">
        <v>2</v>
      </c>
      <c r="C38">
        <v>0</v>
      </c>
      <c r="D38" t="s">
        <v>540</v>
      </c>
    </row>
    <row r="39" spans="1:4" x14ac:dyDescent="0.25">
      <c r="A39" t="s">
        <v>331</v>
      </c>
      <c r="B39">
        <v>2</v>
      </c>
      <c r="C39">
        <v>0</v>
      </c>
      <c r="D39" t="s">
        <v>541</v>
      </c>
    </row>
    <row r="40" spans="1:4" x14ac:dyDescent="0.25">
      <c r="A40" t="s">
        <v>542</v>
      </c>
      <c r="B40">
        <v>2</v>
      </c>
      <c r="C40">
        <v>0</v>
      </c>
      <c r="D40" t="s">
        <v>543</v>
      </c>
    </row>
    <row r="41" spans="1:4" x14ac:dyDescent="0.25">
      <c r="A41" t="s">
        <v>544</v>
      </c>
      <c r="B41">
        <v>1</v>
      </c>
      <c r="C41">
        <v>0</v>
      </c>
      <c r="D41" t="s">
        <v>545</v>
      </c>
    </row>
    <row r="42" spans="1:4" x14ac:dyDescent="0.25">
      <c r="A42" t="s">
        <v>325</v>
      </c>
      <c r="B42">
        <v>2</v>
      </c>
      <c r="C42">
        <v>0</v>
      </c>
      <c r="D42" t="s">
        <v>546</v>
      </c>
    </row>
    <row r="43" spans="1:4" x14ac:dyDescent="0.25">
      <c r="A43" t="s">
        <v>428</v>
      </c>
      <c r="B43">
        <v>3</v>
      </c>
      <c r="C43">
        <v>0</v>
      </c>
      <c r="D43" t="s">
        <v>547</v>
      </c>
    </row>
    <row r="44" spans="1:4" x14ac:dyDescent="0.25">
      <c r="A44" t="s">
        <v>548</v>
      </c>
      <c r="B44">
        <v>2</v>
      </c>
      <c r="C44">
        <v>0</v>
      </c>
      <c r="D44" t="s">
        <v>549</v>
      </c>
    </row>
    <row r="45" spans="1:4" x14ac:dyDescent="0.25">
      <c r="A45" t="s">
        <v>550</v>
      </c>
      <c r="B45">
        <v>1</v>
      </c>
      <c r="C45">
        <v>0</v>
      </c>
      <c r="D45" t="s">
        <v>551</v>
      </c>
    </row>
    <row r="46" spans="1:4" x14ac:dyDescent="0.25">
      <c r="A46" t="s">
        <v>344</v>
      </c>
      <c r="B46">
        <v>2</v>
      </c>
      <c r="C46">
        <v>0</v>
      </c>
      <c r="D46" t="s">
        <v>552</v>
      </c>
    </row>
    <row r="47" spans="1:4" x14ac:dyDescent="0.25">
      <c r="A47" t="s">
        <v>345</v>
      </c>
      <c r="B47">
        <v>2</v>
      </c>
      <c r="C47">
        <v>0</v>
      </c>
      <c r="D47" t="s">
        <v>553</v>
      </c>
    </row>
    <row r="48" spans="1:4" x14ac:dyDescent="0.25">
      <c r="A48" t="s">
        <v>352</v>
      </c>
      <c r="B48">
        <v>2</v>
      </c>
      <c r="C48">
        <v>0</v>
      </c>
      <c r="D48" t="s">
        <v>554</v>
      </c>
    </row>
    <row r="49" spans="1:4" x14ac:dyDescent="0.25">
      <c r="A49" t="s">
        <v>342</v>
      </c>
      <c r="B49">
        <v>2</v>
      </c>
      <c r="C49">
        <v>0</v>
      </c>
      <c r="D49" t="s">
        <v>555</v>
      </c>
    </row>
    <row r="50" spans="1:4" x14ac:dyDescent="0.25">
      <c r="A50" t="s">
        <v>347</v>
      </c>
      <c r="B50">
        <v>2</v>
      </c>
      <c r="C50">
        <v>0</v>
      </c>
      <c r="D50" t="s">
        <v>556</v>
      </c>
    </row>
    <row r="51" spans="1:4" x14ac:dyDescent="0.25">
      <c r="A51" t="s">
        <v>350</v>
      </c>
      <c r="B51">
        <v>2</v>
      </c>
      <c r="C51">
        <v>0</v>
      </c>
      <c r="D51" t="s">
        <v>557</v>
      </c>
    </row>
    <row r="52" spans="1:4" x14ac:dyDescent="0.25">
      <c r="A52" t="s">
        <v>348</v>
      </c>
      <c r="B52">
        <v>2</v>
      </c>
      <c r="C52">
        <v>0</v>
      </c>
      <c r="D52" t="s">
        <v>558</v>
      </c>
    </row>
    <row r="53" spans="1:4" x14ac:dyDescent="0.25">
      <c r="A53" t="s">
        <v>334</v>
      </c>
      <c r="B53">
        <v>2</v>
      </c>
      <c r="C53">
        <v>0</v>
      </c>
      <c r="D53" t="s">
        <v>559</v>
      </c>
    </row>
    <row r="54" spans="1:4" x14ac:dyDescent="0.25">
      <c r="A54" t="s">
        <v>309</v>
      </c>
      <c r="B54">
        <v>1</v>
      </c>
      <c r="C54">
        <v>0</v>
      </c>
      <c r="D54" t="s">
        <v>504</v>
      </c>
    </row>
    <row r="55" spans="1:4" x14ac:dyDescent="0.25">
      <c r="A55" t="s">
        <v>335</v>
      </c>
      <c r="B55">
        <v>1</v>
      </c>
      <c r="C55">
        <v>0</v>
      </c>
      <c r="D55" t="s">
        <v>560</v>
      </c>
    </row>
    <row r="56" spans="1:4" x14ac:dyDescent="0.25">
      <c r="A56" t="s">
        <v>337</v>
      </c>
      <c r="B56">
        <v>2</v>
      </c>
      <c r="C56">
        <v>0</v>
      </c>
      <c r="D56" t="s">
        <v>561</v>
      </c>
    </row>
    <row r="57" spans="1:4" x14ac:dyDescent="0.25">
      <c r="A57" t="s">
        <v>338</v>
      </c>
      <c r="B57">
        <v>2</v>
      </c>
      <c r="C57">
        <v>0</v>
      </c>
      <c r="D57" t="s">
        <v>562</v>
      </c>
    </row>
    <row r="58" spans="1:4" x14ac:dyDescent="0.25">
      <c r="A58" t="s">
        <v>261</v>
      </c>
      <c r="B58">
        <v>2</v>
      </c>
      <c r="C58">
        <v>0</v>
      </c>
      <c r="D58" t="s">
        <v>563</v>
      </c>
    </row>
    <row r="59" spans="1:4" x14ac:dyDescent="0.25">
      <c r="A59" t="s">
        <v>339</v>
      </c>
      <c r="B59">
        <v>2</v>
      </c>
      <c r="C59">
        <v>0</v>
      </c>
      <c r="D59" t="s">
        <v>564</v>
      </c>
    </row>
    <row r="60" spans="1:4" x14ac:dyDescent="0.25">
      <c r="A60" t="s">
        <v>565</v>
      </c>
      <c r="B60">
        <v>2</v>
      </c>
      <c r="C60">
        <v>0</v>
      </c>
      <c r="D60" t="s">
        <v>566</v>
      </c>
    </row>
    <row r="61" spans="1:4" x14ac:dyDescent="0.25">
      <c r="A61" t="s">
        <v>152</v>
      </c>
      <c r="B61">
        <v>1</v>
      </c>
      <c r="C61">
        <v>0</v>
      </c>
      <c r="D61" t="s">
        <v>567</v>
      </c>
    </row>
    <row r="62" spans="1:4" x14ac:dyDescent="0.25">
      <c r="A62" t="s">
        <v>568</v>
      </c>
      <c r="B62">
        <v>2</v>
      </c>
      <c r="C62">
        <v>0</v>
      </c>
      <c r="D62" t="s">
        <v>569</v>
      </c>
    </row>
    <row r="63" spans="1:4" x14ac:dyDescent="0.25">
      <c r="A63" t="s">
        <v>153</v>
      </c>
      <c r="B63">
        <v>2</v>
      </c>
      <c r="C63">
        <v>0</v>
      </c>
      <c r="D63" t="s">
        <v>570</v>
      </c>
    </row>
    <row r="64" spans="1:4" x14ac:dyDescent="0.25">
      <c r="A64" t="s">
        <v>326</v>
      </c>
      <c r="B64">
        <v>1</v>
      </c>
      <c r="C64">
        <v>0</v>
      </c>
      <c r="D64" t="s">
        <v>571</v>
      </c>
    </row>
    <row r="65" spans="1:4" x14ac:dyDescent="0.25">
      <c r="A65" t="s">
        <v>314</v>
      </c>
      <c r="B65">
        <v>2</v>
      </c>
      <c r="C65">
        <v>0</v>
      </c>
      <c r="D65" t="s">
        <v>551</v>
      </c>
    </row>
    <row r="66" spans="1:4" x14ac:dyDescent="0.25">
      <c r="A66" t="s">
        <v>349</v>
      </c>
      <c r="B66">
        <v>1</v>
      </c>
      <c r="C66">
        <v>0</v>
      </c>
      <c r="D66" t="s">
        <v>572</v>
      </c>
    </row>
    <row r="67" spans="1:4" x14ac:dyDescent="0.25">
      <c r="A67" t="s">
        <v>160</v>
      </c>
      <c r="B67">
        <v>2</v>
      </c>
      <c r="C67">
        <v>0</v>
      </c>
      <c r="D67" t="s">
        <v>513</v>
      </c>
    </row>
    <row r="68" spans="1:4" x14ac:dyDescent="0.25">
      <c r="A68" t="s">
        <v>162</v>
      </c>
      <c r="B68">
        <v>1</v>
      </c>
      <c r="C68">
        <v>0</v>
      </c>
      <c r="D68" t="s">
        <v>573</v>
      </c>
    </row>
    <row r="69" spans="1:4" x14ac:dyDescent="0.25">
      <c r="A69" t="s">
        <v>164</v>
      </c>
      <c r="B69">
        <v>2</v>
      </c>
      <c r="C69">
        <v>0</v>
      </c>
      <c r="D69" t="s">
        <v>574</v>
      </c>
    </row>
    <row r="70" spans="1:4" x14ac:dyDescent="0.25">
      <c r="A70" t="s">
        <v>444</v>
      </c>
      <c r="B70">
        <v>8</v>
      </c>
      <c r="C70">
        <v>1</v>
      </c>
      <c r="D70" t="s">
        <v>575</v>
      </c>
    </row>
    <row r="71" spans="1:4" x14ac:dyDescent="0.25">
      <c r="A71" t="s">
        <v>445</v>
      </c>
      <c r="B71">
        <v>4</v>
      </c>
      <c r="C71">
        <v>0</v>
      </c>
      <c r="D71" t="s">
        <v>576</v>
      </c>
    </row>
    <row r="72" spans="1:4" x14ac:dyDescent="0.25">
      <c r="A72" t="s">
        <v>277</v>
      </c>
      <c r="B72">
        <v>39</v>
      </c>
      <c r="C72">
        <v>3</v>
      </c>
      <c r="D72" t="s">
        <v>577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opLeftCell="A55" workbookViewId="0">
      <selection activeCell="A76" sqref="A76:XFD76"/>
    </sheetView>
  </sheetViews>
  <sheetFormatPr defaultRowHeight="15" x14ac:dyDescent="0.25"/>
  <cols>
    <col min="1" max="1" width="62.5703125" bestFit="1" customWidth="1"/>
    <col min="2" max="2" width="16.5703125" bestFit="1" customWidth="1"/>
    <col min="3" max="3" width="9.28515625" customWidth="1"/>
    <col min="4" max="4" width="34.7109375" bestFit="1" customWidth="1"/>
  </cols>
  <sheetData>
    <row r="1" spans="1:3" x14ac:dyDescent="0.25">
      <c r="A1" t="s">
        <v>619</v>
      </c>
      <c r="B1" t="s">
        <v>2</v>
      </c>
      <c r="C1" t="s">
        <v>761</v>
      </c>
    </row>
    <row r="2" spans="1:3" x14ac:dyDescent="0.25">
      <c r="A2" t="s">
        <v>704</v>
      </c>
      <c r="B2">
        <v>0</v>
      </c>
      <c r="C2" t="s">
        <v>463</v>
      </c>
    </row>
    <row r="3" spans="1:3" x14ac:dyDescent="0.25">
      <c r="A3" t="s">
        <v>4</v>
      </c>
      <c r="B3">
        <v>0</v>
      </c>
      <c r="C3" t="s">
        <v>705</v>
      </c>
    </row>
    <row r="4" spans="1:3" x14ac:dyDescent="0.25">
      <c r="A4" t="s">
        <v>10</v>
      </c>
      <c r="B4">
        <v>1</v>
      </c>
      <c r="C4" t="s">
        <v>92</v>
      </c>
    </row>
    <row r="5" spans="1:3" x14ac:dyDescent="0.25">
      <c r="A5" t="s">
        <v>14</v>
      </c>
      <c r="B5">
        <v>3</v>
      </c>
      <c r="C5" t="s">
        <v>15</v>
      </c>
    </row>
    <row r="6" spans="1:3" x14ac:dyDescent="0.25">
      <c r="A6" t="s">
        <v>16</v>
      </c>
      <c r="B6">
        <v>0</v>
      </c>
      <c r="C6" t="s">
        <v>706</v>
      </c>
    </row>
    <row r="7" spans="1:3" x14ac:dyDescent="0.25">
      <c r="A7" t="s">
        <v>707</v>
      </c>
      <c r="B7">
        <v>0</v>
      </c>
      <c r="C7" t="s">
        <v>17</v>
      </c>
    </row>
    <row r="8" spans="1:3" x14ac:dyDescent="0.25">
      <c r="A8" t="s">
        <v>708</v>
      </c>
      <c r="B8">
        <v>0</v>
      </c>
      <c r="C8" t="s">
        <v>58</v>
      </c>
    </row>
    <row r="9" spans="1:3" x14ac:dyDescent="0.25">
      <c r="A9" t="s">
        <v>587</v>
      </c>
      <c r="B9">
        <v>0</v>
      </c>
      <c r="C9" t="s">
        <v>705</v>
      </c>
    </row>
    <row r="10" spans="1:3" x14ac:dyDescent="0.25">
      <c r="A10" t="s">
        <v>709</v>
      </c>
      <c r="B10">
        <v>3</v>
      </c>
      <c r="C10" t="s">
        <v>710</v>
      </c>
    </row>
    <row r="11" spans="1:3" x14ac:dyDescent="0.25">
      <c r="A11" t="s">
        <v>26</v>
      </c>
      <c r="B11">
        <v>0</v>
      </c>
      <c r="C11" t="s">
        <v>27</v>
      </c>
    </row>
    <row r="12" spans="1:3" x14ac:dyDescent="0.25">
      <c r="A12" t="s">
        <v>28</v>
      </c>
      <c r="B12">
        <v>0</v>
      </c>
      <c r="C12" t="s">
        <v>31</v>
      </c>
    </row>
    <row r="13" spans="1:3" x14ac:dyDescent="0.25">
      <c r="A13" t="s">
        <v>30</v>
      </c>
      <c r="B13">
        <v>0</v>
      </c>
      <c r="C13" t="s">
        <v>711</v>
      </c>
    </row>
    <row r="14" spans="1:3" x14ac:dyDescent="0.25">
      <c r="A14" t="s">
        <v>193</v>
      </c>
      <c r="B14">
        <v>0</v>
      </c>
      <c r="C14" t="s">
        <v>243</v>
      </c>
    </row>
    <row r="15" spans="1:3" x14ac:dyDescent="0.25">
      <c r="A15" t="s">
        <v>34</v>
      </c>
      <c r="B15">
        <v>0</v>
      </c>
      <c r="C15" t="s">
        <v>196</v>
      </c>
    </row>
    <row r="16" spans="1:3" x14ac:dyDescent="0.25">
      <c r="A16" t="s">
        <v>38</v>
      </c>
      <c r="B16">
        <v>0</v>
      </c>
      <c r="C16" t="s">
        <v>39</v>
      </c>
    </row>
    <row r="17" spans="1:3" x14ac:dyDescent="0.25">
      <c r="A17" t="s">
        <v>40</v>
      </c>
      <c r="B17">
        <v>0</v>
      </c>
      <c r="C17" t="s">
        <v>712</v>
      </c>
    </row>
    <row r="18" spans="1:3" x14ac:dyDescent="0.25">
      <c r="A18" t="s">
        <v>44</v>
      </c>
      <c r="B18">
        <v>0</v>
      </c>
      <c r="C18" t="s">
        <v>713</v>
      </c>
    </row>
    <row r="19" spans="1:3" x14ac:dyDescent="0.25">
      <c r="A19" t="s">
        <v>47</v>
      </c>
      <c r="B19">
        <v>0</v>
      </c>
      <c r="C19" t="s">
        <v>714</v>
      </c>
    </row>
    <row r="20" spans="1:3" x14ac:dyDescent="0.25">
      <c r="A20" t="s">
        <v>48</v>
      </c>
      <c r="B20">
        <v>0</v>
      </c>
      <c r="C20" t="s">
        <v>714</v>
      </c>
    </row>
    <row r="21" spans="1:3" x14ac:dyDescent="0.25">
      <c r="A21" t="s">
        <v>353</v>
      </c>
      <c r="B21">
        <v>0</v>
      </c>
      <c r="C21" t="s">
        <v>715</v>
      </c>
    </row>
    <row r="22" spans="1:3" x14ac:dyDescent="0.25">
      <c r="A22" t="s">
        <v>354</v>
      </c>
      <c r="B22">
        <v>0</v>
      </c>
      <c r="C22" t="s">
        <v>716</v>
      </c>
    </row>
    <row r="23" spans="1:3" x14ac:dyDescent="0.25">
      <c r="A23" t="s">
        <v>49</v>
      </c>
      <c r="B23">
        <v>0</v>
      </c>
      <c r="C23" t="s">
        <v>717</v>
      </c>
    </row>
    <row r="24" spans="1:3" x14ac:dyDescent="0.25">
      <c r="A24" t="s">
        <v>51</v>
      </c>
      <c r="B24">
        <v>0</v>
      </c>
      <c r="C24" t="s">
        <v>52</v>
      </c>
    </row>
    <row r="25" spans="1:3" x14ac:dyDescent="0.25">
      <c r="A25" t="s">
        <v>53</v>
      </c>
      <c r="B25">
        <v>0</v>
      </c>
      <c r="C25" t="s">
        <v>718</v>
      </c>
    </row>
    <row r="26" spans="1:3" x14ac:dyDescent="0.25">
      <c r="A26" t="s">
        <v>719</v>
      </c>
      <c r="B26">
        <v>0</v>
      </c>
      <c r="C26" t="s">
        <v>720</v>
      </c>
    </row>
    <row r="27" spans="1:3" x14ac:dyDescent="0.25">
      <c r="A27" t="s">
        <v>57</v>
      </c>
      <c r="B27">
        <v>0</v>
      </c>
      <c r="C27" t="s">
        <v>721</v>
      </c>
    </row>
    <row r="28" spans="1:3" x14ac:dyDescent="0.25">
      <c r="A28" t="s">
        <v>59</v>
      </c>
      <c r="B28">
        <v>0</v>
      </c>
      <c r="C28" t="s">
        <v>56</v>
      </c>
    </row>
    <row r="29" spans="1:3" x14ac:dyDescent="0.25">
      <c r="A29" t="s">
        <v>500</v>
      </c>
      <c r="B29">
        <v>0</v>
      </c>
      <c r="C29" t="s">
        <v>224</v>
      </c>
    </row>
    <row r="30" spans="1:3" x14ac:dyDescent="0.25">
      <c r="A30" t="s">
        <v>61</v>
      </c>
      <c r="B30">
        <v>3</v>
      </c>
      <c r="C30" t="s">
        <v>767</v>
      </c>
    </row>
    <row r="31" spans="1:3" x14ac:dyDescent="0.25">
      <c r="A31" t="s">
        <v>217</v>
      </c>
      <c r="B31">
        <v>0</v>
      </c>
      <c r="C31" t="s">
        <v>722</v>
      </c>
    </row>
    <row r="32" spans="1:3" x14ac:dyDescent="0.25">
      <c r="A32" t="s">
        <v>723</v>
      </c>
      <c r="B32">
        <v>0</v>
      </c>
      <c r="C32" t="s">
        <v>724</v>
      </c>
    </row>
    <row r="33" spans="1:3" x14ac:dyDescent="0.25">
      <c r="A33" t="s">
        <v>725</v>
      </c>
      <c r="B33">
        <v>0</v>
      </c>
      <c r="C33" t="s">
        <v>88</v>
      </c>
    </row>
    <row r="34" spans="1:3" x14ac:dyDescent="0.25">
      <c r="A34" t="s">
        <v>65</v>
      </c>
      <c r="B34">
        <v>0</v>
      </c>
      <c r="C34" t="s">
        <v>66</v>
      </c>
    </row>
    <row r="35" spans="1:3" x14ac:dyDescent="0.25">
      <c r="A35" t="s">
        <v>726</v>
      </c>
      <c r="B35">
        <v>0</v>
      </c>
      <c r="C35" t="s">
        <v>727</v>
      </c>
    </row>
    <row r="36" spans="1:3" x14ac:dyDescent="0.25">
      <c r="A36" t="s">
        <v>69</v>
      </c>
      <c r="B36">
        <v>0</v>
      </c>
      <c r="C36" t="s">
        <v>70</v>
      </c>
    </row>
    <row r="37" spans="1:3" x14ac:dyDescent="0.25">
      <c r="A37" t="s">
        <v>71</v>
      </c>
      <c r="B37">
        <v>0</v>
      </c>
      <c r="C37" t="s">
        <v>100</v>
      </c>
    </row>
    <row r="38" spans="1:3" x14ac:dyDescent="0.25">
      <c r="A38" t="s">
        <v>73</v>
      </c>
      <c r="B38">
        <v>2</v>
      </c>
      <c r="C38" t="s">
        <v>74</v>
      </c>
    </row>
    <row r="39" spans="1:3" x14ac:dyDescent="0.25">
      <c r="A39" t="s">
        <v>230</v>
      </c>
      <c r="B39">
        <v>0</v>
      </c>
      <c r="C39" t="s">
        <v>116</v>
      </c>
    </row>
    <row r="40" spans="1:3" x14ac:dyDescent="0.25">
      <c r="A40" t="s">
        <v>231</v>
      </c>
      <c r="B40">
        <v>0</v>
      </c>
      <c r="C40" t="s">
        <v>728</v>
      </c>
    </row>
    <row r="41" spans="1:3" x14ac:dyDescent="0.25">
      <c r="A41" t="s">
        <v>75</v>
      </c>
      <c r="B41">
        <v>0</v>
      </c>
      <c r="C41" t="s">
        <v>369</v>
      </c>
    </row>
    <row r="42" spans="1:3" x14ac:dyDescent="0.25">
      <c r="A42" t="s">
        <v>79</v>
      </c>
      <c r="B42">
        <v>0</v>
      </c>
      <c r="C42" t="s">
        <v>80</v>
      </c>
    </row>
    <row r="43" spans="1:3" x14ac:dyDescent="0.25">
      <c r="A43" t="s">
        <v>303</v>
      </c>
      <c r="B43">
        <v>0</v>
      </c>
      <c r="C43" t="s">
        <v>729</v>
      </c>
    </row>
    <row r="44" spans="1:3" x14ac:dyDescent="0.25">
      <c r="A44" t="s">
        <v>81</v>
      </c>
      <c r="B44">
        <v>0</v>
      </c>
      <c r="C44" t="s">
        <v>82</v>
      </c>
    </row>
    <row r="45" spans="1:3" x14ac:dyDescent="0.25">
      <c r="A45" t="s">
        <v>83</v>
      </c>
      <c r="B45">
        <v>0</v>
      </c>
      <c r="C45" t="s">
        <v>84</v>
      </c>
    </row>
    <row r="46" spans="1:3" x14ac:dyDescent="0.25">
      <c r="A46" t="s">
        <v>599</v>
      </c>
      <c r="B46">
        <v>0</v>
      </c>
      <c r="C46" t="s">
        <v>214</v>
      </c>
    </row>
    <row r="47" spans="1:3" x14ac:dyDescent="0.25">
      <c r="A47" t="s">
        <v>85</v>
      </c>
      <c r="B47">
        <v>0</v>
      </c>
      <c r="C47" t="s">
        <v>730</v>
      </c>
    </row>
    <row r="48" spans="1:3" x14ac:dyDescent="0.25">
      <c r="A48" t="s">
        <v>87</v>
      </c>
      <c r="B48">
        <v>0</v>
      </c>
      <c r="C48" t="s">
        <v>238</v>
      </c>
    </row>
    <row r="49" spans="1:3" x14ac:dyDescent="0.25">
      <c r="A49" t="s">
        <v>91</v>
      </c>
      <c r="B49">
        <v>0</v>
      </c>
      <c r="C49" t="s">
        <v>731</v>
      </c>
    </row>
    <row r="50" spans="1:3" x14ac:dyDescent="0.25">
      <c r="A50" t="s">
        <v>239</v>
      </c>
      <c r="B50">
        <v>0</v>
      </c>
      <c r="C50" t="s">
        <v>732</v>
      </c>
    </row>
    <row r="51" spans="1:3" x14ac:dyDescent="0.25">
      <c r="A51" t="s">
        <v>93</v>
      </c>
      <c r="B51">
        <v>0</v>
      </c>
      <c r="C51" t="s">
        <v>94</v>
      </c>
    </row>
    <row r="52" spans="1:3" x14ac:dyDescent="0.25">
      <c r="A52" t="s">
        <v>733</v>
      </c>
      <c r="B52">
        <v>0</v>
      </c>
      <c r="C52" t="s">
        <v>734</v>
      </c>
    </row>
    <row r="53" spans="1:3" x14ac:dyDescent="0.25">
      <c r="A53" t="s">
        <v>735</v>
      </c>
      <c r="B53">
        <v>0</v>
      </c>
      <c r="C53" t="s">
        <v>736</v>
      </c>
    </row>
    <row r="54" spans="1:3" x14ac:dyDescent="0.25">
      <c r="A54" t="s">
        <v>737</v>
      </c>
      <c r="B54">
        <v>0</v>
      </c>
      <c r="C54" t="s">
        <v>100</v>
      </c>
    </row>
    <row r="55" spans="1:3" x14ac:dyDescent="0.25">
      <c r="A55" t="s">
        <v>97</v>
      </c>
      <c r="B55">
        <v>0</v>
      </c>
      <c r="C55" t="s">
        <v>738</v>
      </c>
    </row>
    <row r="56" spans="1:3" x14ac:dyDescent="0.25">
      <c r="A56" t="s">
        <v>103</v>
      </c>
      <c r="B56">
        <v>0</v>
      </c>
      <c r="C56" t="s">
        <v>739</v>
      </c>
    </row>
    <row r="57" spans="1:3" x14ac:dyDescent="0.25">
      <c r="A57" t="s">
        <v>105</v>
      </c>
      <c r="B57">
        <v>0</v>
      </c>
      <c r="C57" t="s">
        <v>106</v>
      </c>
    </row>
    <row r="58" spans="1:3" x14ac:dyDescent="0.25">
      <c r="A58" t="s">
        <v>740</v>
      </c>
      <c r="B58">
        <v>1</v>
      </c>
      <c r="C58" t="s">
        <v>741</v>
      </c>
    </row>
    <row r="59" spans="1:3" x14ac:dyDescent="0.25">
      <c r="A59" t="s">
        <v>109</v>
      </c>
      <c r="B59">
        <v>0</v>
      </c>
    </row>
    <row r="60" spans="1:3" x14ac:dyDescent="0.25">
      <c r="A60" t="s">
        <v>742</v>
      </c>
      <c r="B60">
        <v>0</v>
      </c>
      <c r="C60" t="s">
        <v>183</v>
      </c>
    </row>
    <row r="61" spans="1:3" x14ac:dyDescent="0.25">
      <c r="A61" t="s">
        <v>117</v>
      </c>
      <c r="B61">
        <v>0</v>
      </c>
      <c r="C61" t="s">
        <v>743</v>
      </c>
    </row>
    <row r="62" spans="1:3" x14ac:dyDescent="0.25">
      <c r="A62" t="s">
        <v>121</v>
      </c>
      <c r="B62">
        <v>0</v>
      </c>
      <c r="C62" t="s">
        <v>744</v>
      </c>
    </row>
    <row r="63" spans="1:3" x14ac:dyDescent="0.25">
      <c r="A63" t="s">
        <v>127</v>
      </c>
      <c r="B63">
        <v>0</v>
      </c>
      <c r="C63" t="s">
        <v>128</v>
      </c>
    </row>
    <row r="64" spans="1:3" x14ac:dyDescent="0.25">
      <c r="A64" t="s">
        <v>129</v>
      </c>
      <c r="B64">
        <v>0</v>
      </c>
      <c r="C64" t="s">
        <v>212</v>
      </c>
    </row>
    <row r="65" spans="1:3" x14ac:dyDescent="0.25">
      <c r="A65" t="s">
        <v>495</v>
      </c>
      <c r="B65">
        <v>0</v>
      </c>
      <c r="C65" t="s">
        <v>475</v>
      </c>
    </row>
    <row r="66" spans="1:3" x14ac:dyDescent="0.25">
      <c r="A66" t="s">
        <v>131</v>
      </c>
      <c r="B66">
        <v>0</v>
      </c>
      <c r="C66" t="s">
        <v>745</v>
      </c>
    </row>
    <row r="67" spans="1:3" x14ac:dyDescent="0.25">
      <c r="A67" t="s">
        <v>746</v>
      </c>
      <c r="B67">
        <v>0</v>
      </c>
      <c r="C67" t="s">
        <v>39</v>
      </c>
    </row>
    <row r="68" spans="1:3" x14ac:dyDescent="0.25">
      <c r="A68" t="s">
        <v>747</v>
      </c>
      <c r="B68">
        <v>0</v>
      </c>
      <c r="C68" t="s">
        <v>222</v>
      </c>
    </row>
    <row r="69" spans="1:3" x14ac:dyDescent="0.25">
      <c r="A69" t="s">
        <v>138</v>
      </c>
      <c r="B69">
        <v>0</v>
      </c>
      <c r="C69" t="s">
        <v>194</v>
      </c>
    </row>
    <row r="70" spans="1:3" x14ac:dyDescent="0.25">
      <c r="A70" t="s">
        <v>748</v>
      </c>
      <c r="B70">
        <v>0</v>
      </c>
      <c r="C70" t="s">
        <v>749</v>
      </c>
    </row>
    <row r="71" spans="1:3" x14ac:dyDescent="0.25">
      <c r="A71" t="s">
        <v>139</v>
      </c>
      <c r="B71">
        <v>0</v>
      </c>
      <c r="C71" t="s">
        <v>750</v>
      </c>
    </row>
    <row r="72" spans="1:3" x14ac:dyDescent="0.25">
      <c r="A72" t="s">
        <v>141</v>
      </c>
      <c r="B72">
        <v>0</v>
      </c>
      <c r="C72" t="s">
        <v>9</v>
      </c>
    </row>
    <row r="73" spans="1:3" x14ac:dyDescent="0.25">
      <c r="A73" t="s">
        <v>348</v>
      </c>
      <c r="B73">
        <v>0</v>
      </c>
      <c r="C73" t="s">
        <v>257</v>
      </c>
    </row>
    <row r="74" spans="1:3" x14ac:dyDescent="0.25">
      <c r="A74" t="s">
        <v>143</v>
      </c>
      <c r="B74">
        <v>0</v>
      </c>
      <c r="C74" t="s">
        <v>751</v>
      </c>
    </row>
    <row r="75" spans="1:3" x14ac:dyDescent="0.25">
      <c r="A75" t="s">
        <v>335</v>
      </c>
      <c r="B75">
        <v>0</v>
      </c>
      <c r="C75" t="s">
        <v>752</v>
      </c>
    </row>
    <row r="76" spans="1:3" x14ac:dyDescent="0.25">
      <c r="A76" t="s">
        <v>145</v>
      </c>
      <c r="B76">
        <v>0</v>
      </c>
      <c r="C76" t="s">
        <v>713</v>
      </c>
    </row>
    <row r="77" spans="1:3" x14ac:dyDescent="0.25">
      <c r="A77" t="s">
        <v>146</v>
      </c>
      <c r="B77">
        <v>0</v>
      </c>
      <c r="C77" t="s">
        <v>753</v>
      </c>
    </row>
    <row r="78" spans="1:3" x14ac:dyDescent="0.25">
      <c r="A78" t="s">
        <v>754</v>
      </c>
      <c r="B78">
        <v>0</v>
      </c>
      <c r="C78" t="s">
        <v>755</v>
      </c>
    </row>
    <row r="79" spans="1:3" x14ac:dyDescent="0.25">
      <c r="A79" t="s">
        <v>148</v>
      </c>
      <c r="B79">
        <v>0</v>
      </c>
      <c r="C79" t="s">
        <v>756</v>
      </c>
    </row>
    <row r="80" spans="1:3" x14ac:dyDescent="0.25">
      <c r="A80" t="s">
        <v>339</v>
      </c>
      <c r="B80">
        <v>0</v>
      </c>
      <c r="C80" t="s">
        <v>757</v>
      </c>
    </row>
    <row r="81" spans="1:3" x14ac:dyDescent="0.25">
      <c r="A81" t="s">
        <v>153</v>
      </c>
      <c r="B81">
        <v>0</v>
      </c>
      <c r="C81" t="s">
        <v>758</v>
      </c>
    </row>
    <row r="82" spans="1:3" x14ac:dyDescent="0.25">
      <c r="A82" t="s">
        <v>346</v>
      </c>
      <c r="B82">
        <v>0</v>
      </c>
      <c r="C82" t="s">
        <v>601</v>
      </c>
    </row>
    <row r="83" spans="1:3" x14ac:dyDescent="0.25">
      <c r="A83" t="s">
        <v>156</v>
      </c>
      <c r="B83">
        <v>0</v>
      </c>
      <c r="C83" t="s">
        <v>157</v>
      </c>
    </row>
    <row r="84" spans="1:3" x14ac:dyDescent="0.25">
      <c r="A84" t="s">
        <v>759</v>
      </c>
      <c r="B84">
        <v>0</v>
      </c>
      <c r="C84" t="s">
        <v>130</v>
      </c>
    </row>
    <row r="85" spans="1:3" x14ac:dyDescent="0.25">
      <c r="A85" t="s">
        <v>760</v>
      </c>
      <c r="B85">
        <v>0</v>
      </c>
      <c r="C85" t="s">
        <v>245</v>
      </c>
    </row>
    <row r="86" spans="1:3" x14ac:dyDescent="0.25">
      <c r="A86" t="s">
        <v>160</v>
      </c>
      <c r="B86">
        <v>0</v>
      </c>
      <c r="C86" t="s">
        <v>369</v>
      </c>
    </row>
    <row r="87" spans="1:3" x14ac:dyDescent="0.25">
      <c r="A87" t="s">
        <v>162</v>
      </c>
      <c r="B87">
        <v>0</v>
      </c>
      <c r="C87" t="s">
        <v>593</v>
      </c>
    </row>
    <row r="88" spans="1:3" x14ac:dyDescent="0.25">
      <c r="A88" t="s">
        <v>164</v>
      </c>
      <c r="B88">
        <v>0</v>
      </c>
      <c r="C88" t="s">
        <v>755</v>
      </c>
    </row>
    <row r="89" spans="1:3" x14ac:dyDescent="0.25">
      <c r="A89" t="s">
        <v>168</v>
      </c>
      <c r="B89">
        <v>0</v>
      </c>
      <c r="C89" t="s">
        <v>169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workbookViewId="0">
      <selection sqref="A1:A1048576"/>
    </sheetView>
  </sheetViews>
  <sheetFormatPr defaultRowHeight="15" x14ac:dyDescent="0.25"/>
  <cols>
    <col min="1" max="1" width="68.140625" bestFit="1" customWidth="1"/>
    <col min="2" max="2" width="9.28515625" customWidth="1"/>
    <col min="3" max="3" width="76.7109375" bestFit="1" customWidth="1"/>
  </cols>
  <sheetData>
    <row r="1" spans="1:3" x14ac:dyDescent="0.25">
      <c r="A1" t="s">
        <v>619</v>
      </c>
      <c r="B1" t="s">
        <v>2</v>
      </c>
      <c r="C1" t="s">
        <v>761</v>
      </c>
    </row>
    <row r="2" spans="1:3" x14ac:dyDescent="0.25">
      <c r="A2" t="s">
        <v>620</v>
      </c>
      <c r="B2">
        <v>0</v>
      </c>
      <c r="C2" t="s">
        <v>621</v>
      </c>
    </row>
    <row r="3" spans="1:3" x14ac:dyDescent="0.25">
      <c r="A3" t="s">
        <v>295</v>
      </c>
      <c r="B3">
        <v>0</v>
      </c>
      <c r="C3" t="s">
        <v>503</v>
      </c>
    </row>
    <row r="4" spans="1:3" x14ac:dyDescent="0.25">
      <c r="A4" t="s">
        <v>175</v>
      </c>
      <c r="B4">
        <v>1</v>
      </c>
      <c r="C4" t="s">
        <v>622</v>
      </c>
    </row>
    <row r="5" spans="1:3" x14ac:dyDescent="0.25">
      <c r="A5" t="s">
        <v>10</v>
      </c>
      <c r="B5">
        <v>1</v>
      </c>
      <c r="C5" t="s">
        <v>504</v>
      </c>
    </row>
    <row r="6" spans="1:3" x14ac:dyDescent="0.25">
      <c r="A6" t="s">
        <v>305</v>
      </c>
      <c r="B6">
        <v>0</v>
      </c>
      <c r="C6" t="s">
        <v>623</v>
      </c>
    </row>
    <row r="7" spans="1:3" x14ac:dyDescent="0.25">
      <c r="A7" t="s">
        <v>624</v>
      </c>
      <c r="B7">
        <v>0</v>
      </c>
      <c r="C7" t="s">
        <v>625</v>
      </c>
    </row>
    <row r="8" spans="1:3" x14ac:dyDescent="0.25">
      <c r="A8" t="s">
        <v>18</v>
      </c>
      <c r="B8">
        <v>0</v>
      </c>
      <c r="C8" t="s">
        <v>626</v>
      </c>
    </row>
    <row r="9" spans="1:3" x14ac:dyDescent="0.25">
      <c r="A9" t="s">
        <v>179</v>
      </c>
      <c r="B9">
        <v>0</v>
      </c>
      <c r="C9" t="s">
        <v>627</v>
      </c>
    </row>
    <row r="10" spans="1:3" x14ac:dyDescent="0.25">
      <c r="A10" t="s">
        <v>628</v>
      </c>
      <c r="B10">
        <v>0</v>
      </c>
      <c r="C10" t="s">
        <v>629</v>
      </c>
    </row>
    <row r="11" spans="1:3" x14ac:dyDescent="0.25">
      <c r="A11" t="s">
        <v>502</v>
      </c>
      <c r="B11">
        <v>0</v>
      </c>
      <c r="C11" t="s">
        <v>630</v>
      </c>
    </row>
    <row r="12" spans="1:3" x14ac:dyDescent="0.25">
      <c r="A12" t="s">
        <v>184</v>
      </c>
      <c r="B12">
        <v>1</v>
      </c>
      <c r="C12" t="s">
        <v>631</v>
      </c>
    </row>
    <row r="13" spans="1:3" x14ac:dyDescent="0.25">
      <c r="A13" t="s">
        <v>632</v>
      </c>
      <c r="B13">
        <v>0</v>
      </c>
      <c r="C13" t="s">
        <v>513</v>
      </c>
    </row>
    <row r="14" spans="1:3" x14ac:dyDescent="0.25">
      <c r="A14" t="s">
        <v>188</v>
      </c>
      <c r="B14">
        <v>0</v>
      </c>
      <c r="C14" t="s">
        <v>557</v>
      </c>
    </row>
    <row r="15" spans="1:3" x14ac:dyDescent="0.25">
      <c r="A15" t="s">
        <v>341</v>
      </c>
      <c r="B15">
        <v>0</v>
      </c>
      <c r="C15" t="s">
        <v>633</v>
      </c>
    </row>
    <row r="16" spans="1:3" x14ac:dyDescent="0.25">
      <c r="A16" t="s">
        <v>190</v>
      </c>
      <c r="B16">
        <v>0</v>
      </c>
      <c r="C16" t="s">
        <v>634</v>
      </c>
    </row>
    <row r="17" spans="1:3" x14ac:dyDescent="0.25">
      <c r="A17" t="s">
        <v>192</v>
      </c>
      <c r="B17">
        <v>0</v>
      </c>
      <c r="C17" t="s">
        <v>635</v>
      </c>
    </row>
    <row r="18" spans="1:3" x14ac:dyDescent="0.25">
      <c r="A18" t="s">
        <v>28</v>
      </c>
      <c r="B18">
        <v>0</v>
      </c>
      <c r="C18" t="s">
        <v>636</v>
      </c>
    </row>
    <row r="19" spans="1:3" x14ac:dyDescent="0.25">
      <c r="A19" t="s">
        <v>515</v>
      </c>
      <c r="B19">
        <v>0</v>
      </c>
      <c r="C19" t="s">
        <v>637</v>
      </c>
    </row>
    <row r="20" spans="1:3" x14ac:dyDescent="0.25">
      <c r="A20" t="s">
        <v>32</v>
      </c>
      <c r="B20">
        <v>0</v>
      </c>
      <c r="C20" t="s">
        <v>638</v>
      </c>
    </row>
    <row r="21" spans="1:3" x14ac:dyDescent="0.25">
      <c r="A21" t="s">
        <v>639</v>
      </c>
      <c r="B21">
        <v>0</v>
      </c>
      <c r="C21" t="s">
        <v>553</v>
      </c>
    </row>
    <row r="22" spans="1:3" x14ac:dyDescent="0.25">
      <c r="A22" t="s">
        <v>42</v>
      </c>
      <c r="B22">
        <v>0</v>
      </c>
      <c r="C22" t="s">
        <v>640</v>
      </c>
    </row>
    <row r="23" spans="1:3" x14ac:dyDescent="0.25">
      <c r="A23" t="s">
        <v>47</v>
      </c>
      <c r="B23">
        <v>0</v>
      </c>
      <c r="C23" t="s">
        <v>641</v>
      </c>
    </row>
    <row r="24" spans="1:3" x14ac:dyDescent="0.25">
      <c r="A24" t="s">
        <v>592</v>
      </c>
      <c r="B24">
        <v>0</v>
      </c>
      <c r="C24" t="s">
        <v>641</v>
      </c>
    </row>
    <row r="25" spans="1:3" x14ac:dyDescent="0.25">
      <c r="A25" t="s">
        <v>353</v>
      </c>
      <c r="B25">
        <v>0</v>
      </c>
      <c r="C25" t="s">
        <v>640</v>
      </c>
    </row>
    <row r="26" spans="1:3" x14ac:dyDescent="0.25">
      <c r="A26" t="s">
        <v>354</v>
      </c>
      <c r="B26">
        <v>0</v>
      </c>
      <c r="C26" t="s">
        <v>640</v>
      </c>
    </row>
    <row r="27" spans="1:3" x14ac:dyDescent="0.25">
      <c r="A27" t="s">
        <v>49</v>
      </c>
      <c r="B27">
        <v>3</v>
      </c>
      <c r="C27" t="s">
        <v>642</v>
      </c>
    </row>
    <row r="28" spans="1:3" x14ac:dyDescent="0.25">
      <c r="A28" t="s">
        <v>210</v>
      </c>
      <c r="B28">
        <v>0</v>
      </c>
      <c r="C28" t="s">
        <v>643</v>
      </c>
    </row>
    <row r="29" spans="1:3" x14ac:dyDescent="0.25">
      <c r="A29" t="s">
        <v>59</v>
      </c>
      <c r="B29">
        <v>3</v>
      </c>
      <c r="C29" t="s">
        <v>644</v>
      </c>
    </row>
    <row r="30" spans="1:3" x14ac:dyDescent="0.25">
      <c r="A30" t="s">
        <v>213</v>
      </c>
      <c r="B30">
        <v>0</v>
      </c>
      <c r="C30" t="s">
        <v>557</v>
      </c>
    </row>
    <row r="31" spans="1:3" x14ac:dyDescent="0.25">
      <c r="A31" t="s">
        <v>215</v>
      </c>
      <c r="B31" t="s">
        <v>446</v>
      </c>
      <c r="C31" t="s">
        <v>645</v>
      </c>
    </row>
    <row r="32" spans="1:3" x14ac:dyDescent="0.25">
      <c r="A32" t="s">
        <v>501</v>
      </c>
      <c r="B32">
        <v>0</v>
      </c>
      <c r="C32" t="s">
        <v>646</v>
      </c>
    </row>
    <row r="33" spans="1:3" x14ac:dyDescent="0.25">
      <c r="A33" t="s">
        <v>221</v>
      </c>
      <c r="B33">
        <v>0</v>
      </c>
      <c r="C33" t="s">
        <v>647</v>
      </c>
    </row>
    <row r="34" spans="1:3" x14ac:dyDescent="0.25">
      <c r="A34" t="s">
        <v>223</v>
      </c>
      <c r="B34">
        <v>0</v>
      </c>
      <c r="C34" t="s">
        <v>648</v>
      </c>
    </row>
    <row r="35" spans="1:3" x14ac:dyDescent="0.25">
      <c r="A35" t="s">
        <v>225</v>
      </c>
      <c r="B35">
        <v>0</v>
      </c>
      <c r="C35" t="s">
        <v>643</v>
      </c>
    </row>
    <row r="36" spans="1:3" x14ac:dyDescent="0.25">
      <c r="A36" t="s">
        <v>491</v>
      </c>
      <c r="B36">
        <v>0</v>
      </c>
      <c r="C36" t="s">
        <v>649</v>
      </c>
    </row>
    <row r="37" spans="1:3" x14ac:dyDescent="0.25">
      <c r="A37" t="s">
        <v>226</v>
      </c>
      <c r="B37">
        <v>0</v>
      </c>
      <c r="C37" t="s">
        <v>650</v>
      </c>
    </row>
    <row r="38" spans="1:3" x14ac:dyDescent="0.25">
      <c r="A38" t="s">
        <v>651</v>
      </c>
      <c r="B38">
        <v>0</v>
      </c>
      <c r="C38" t="s">
        <v>652</v>
      </c>
    </row>
    <row r="39" spans="1:3" x14ac:dyDescent="0.25">
      <c r="A39" t="s">
        <v>228</v>
      </c>
      <c r="B39">
        <v>0</v>
      </c>
      <c r="C39" t="s">
        <v>653</v>
      </c>
    </row>
    <row r="40" spans="1:3" x14ac:dyDescent="0.25">
      <c r="A40" t="s">
        <v>233</v>
      </c>
      <c r="B40">
        <v>0</v>
      </c>
      <c r="C40" t="s">
        <v>654</v>
      </c>
    </row>
    <row r="41" spans="1:3" x14ac:dyDescent="0.25">
      <c r="A41" t="s">
        <v>655</v>
      </c>
      <c r="B41">
        <v>0</v>
      </c>
      <c r="C41" t="s">
        <v>656</v>
      </c>
    </row>
    <row r="42" spans="1:3" x14ac:dyDescent="0.25">
      <c r="A42" t="s">
        <v>237</v>
      </c>
      <c r="B42">
        <v>0</v>
      </c>
      <c r="C42" t="s">
        <v>657</v>
      </c>
    </row>
    <row r="43" spans="1:3" x14ac:dyDescent="0.25">
      <c r="A43" t="s">
        <v>241</v>
      </c>
      <c r="B43">
        <v>0</v>
      </c>
      <c r="C43" t="s">
        <v>658</v>
      </c>
    </row>
    <row r="44" spans="1:3" x14ac:dyDescent="0.25">
      <c r="A44" t="s">
        <v>242</v>
      </c>
      <c r="B44">
        <v>1</v>
      </c>
      <c r="C44" t="s">
        <v>649</v>
      </c>
    </row>
    <row r="45" spans="1:3" x14ac:dyDescent="0.25">
      <c r="A45" t="s">
        <v>244</v>
      </c>
      <c r="B45">
        <v>0</v>
      </c>
      <c r="C45" t="s">
        <v>659</v>
      </c>
    </row>
    <row r="46" spans="1:3" x14ac:dyDescent="0.25">
      <c r="A46" t="s">
        <v>247</v>
      </c>
      <c r="B46">
        <v>0</v>
      </c>
      <c r="C46" t="s">
        <v>641</v>
      </c>
    </row>
    <row r="47" spans="1:3" x14ac:dyDescent="0.25">
      <c r="A47" t="s">
        <v>660</v>
      </c>
      <c r="B47">
        <v>0</v>
      </c>
      <c r="C47" t="s">
        <v>661</v>
      </c>
    </row>
    <row r="48" spans="1:3" x14ac:dyDescent="0.25">
      <c r="A48" t="s">
        <v>113</v>
      </c>
      <c r="B48">
        <v>0</v>
      </c>
      <c r="C48" t="s">
        <v>662</v>
      </c>
    </row>
    <row r="49" spans="1:3" x14ac:dyDescent="0.25">
      <c r="A49" t="s">
        <v>663</v>
      </c>
      <c r="B49">
        <v>0</v>
      </c>
      <c r="C49" t="s">
        <v>566</v>
      </c>
    </row>
    <row r="50" spans="1:3" x14ac:dyDescent="0.25">
      <c r="A50" t="s">
        <v>119</v>
      </c>
      <c r="B50">
        <v>0</v>
      </c>
      <c r="C50" t="s">
        <v>664</v>
      </c>
    </row>
    <row r="51" spans="1:3" x14ac:dyDescent="0.25">
      <c r="A51" t="s">
        <v>665</v>
      </c>
      <c r="B51">
        <v>0</v>
      </c>
      <c r="C51" t="s">
        <v>666</v>
      </c>
    </row>
    <row r="52" spans="1:3" x14ac:dyDescent="0.25">
      <c r="A52" t="s">
        <v>250</v>
      </c>
      <c r="B52">
        <v>0</v>
      </c>
      <c r="C52" t="s">
        <v>667</v>
      </c>
    </row>
    <row r="53" spans="1:3" x14ac:dyDescent="0.25">
      <c r="A53" t="s">
        <v>129</v>
      </c>
      <c r="B53">
        <v>0</v>
      </c>
      <c r="C53" t="s">
        <v>532</v>
      </c>
    </row>
    <row r="54" spans="1:3" x14ac:dyDescent="0.25">
      <c r="A54" t="s">
        <v>544</v>
      </c>
      <c r="B54">
        <v>0</v>
      </c>
      <c r="C54" t="s">
        <v>668</v>
      </c>
    </row>
    <row r="55" spans="1:3" x14ac:dyDescent="0.25">
      <c r="A55" t="s">
        <v>548</v>
      </c>
      <c r="B55">
        <v>0</v>
      </c>
      <c r="C55" t="s">
        <v>669</v>
      </c>
    </row>
    <row r="56" spans="1:3" x14ac:dyDescent="0.25">
      <c r="A56" t="s">
        <v>131</v>
      </c>
      <c r="B56">
        <v>0</v>
      </c>
      <c r="C56" t="s">
        <v>670</v>
      </c>
    </row>
    <row r="57" spans="1:3" x14ac:dyDescent="0.25">
      <c r="A57" t="s">
        <v>671</v>
      </c>
      <c r="B57">
        <v>0</v>
      </c>
      <c r="C57" t="s">
        <v>672</v>
      </c>
    </row>
    <row r="58" spans="1:3" x14ac:dyDescent="0.25">
      <c r="A58" t="s">
        <v>550</v>
      </c>
      <c r="B58">
        <v>0</v>
      </c>
      <c r="C58" t="s">
        <v>673</v>
      </c>
    </row>
    <row r="59" spans="1:3" x14ac:dyDescent="0.25">
      <c r="A59" t="s">
        <v>674</v>
      </c>
      <c r="B59">
        <v>0</v>
      </c>
      <c r="C59" t="s">
        <v>675</v>
      </c>
    </row>
    <row r="60" spans="1:3" x14ac:dyDescent="0.25">
      <c r="A60" t="s">
        <v>676</v>
      </c>
      <c r="B60">
        <v>0</v>
      </c>
      <c r="C60" t="s">
        <v>677</v>
      </c>
    </row>
    <row r="61" spans="1:3" x14ac:dyDescent="0.25">
      <c r="A61" t="s">
        <v>678</v>
      </c>
      <c r="B61">
        <v>0</v>
      </c>
      <c r="C61" t="s">
        <v>553</v>
      </c>
    </row>
    <row r="62" spans="1:3" x14ac:dyDescent="0.25">
      <c r="A62" t="s">
        <v>299</v>
      </c>
      <c r="B62">
        <v>0</v>
      </c>
      <c r="C62" t="s">
        <v>679</v>
      </c>
    </row>
    <row r="63" spans="1:3" x14ac:dyDescent="0.25">
      <c r="A63" t="s">
        <v>254</v>
      </c>
      <c r="B63">
        <v>0</v>
      </c>
      <c r="C63" t="s">
        <v>631</v>
      </c>
    </row>
    <row r="64" spans="1:3" x14ac:dyDescent="0.25">
      <c r="A64" t="s">
        <v>256</v>
      </c>
      <c r="B64">
        <v>0</v>
      </c>
      <c r="C64" t="s">
        <v>680</v>
      </c>
    </row>
    <row r="65" spans="1:3" x14ac:dyDescent="0.25">
      <c r="A65" t="s">
        <v>258</v>
      </c>
      <c r="B65">
        <v>0</v>
      </c>
      <c r="C65" t="s">
        <v>681</v>
      </c>
    </row>
    <row r="66" spans="1:3" x14ac:dyDescent="0.25">
      <c r="A66" t="s">
        <v>682</v>
      </c>
      <c r="B66">
        <v>0</v>
      </c>
      <c r="C66" t="s">
        <v>621</v>
      </c>
    </row>
    <row r="67" spans="1:3" x14ac:dyDescent="0.25">
      <c r="A67" t="s">
        <v>145</v>
      </c>
      <c r="B67">
        <v>0</v>
      </c>
      <c r="C67" t="s">
        <v>683</v>
      </c>
    </row>
    <row r="68" spans="1:3" x14ac:dyDescent="0.25">
      <c r="A68" t="s">
        <v>684</v>
      </c>
      <c r="B68">
        <v>0</v>
      </c>
      <c r="C68" t="s">
        <v>685</v>
      </c>
    </row>
    <row r="69" spans="1:3" x14ac:dyDescent="0.25">
      <c r="A69" t="s">
        <v>261</v>
      </c>
      <c r="B69">
        <v>0</v>
      </c>
      <c r="C69" t="s">
        <v>686</v>
      </c>
    </row>
    <row r="70" spans="1:3" x14ac:dyDescent="0.25">
      <c r="A70" t="s">
        <v>687</v>
      </c>
      <c r="B70">
        <v>0</v>
      </c>
      <c r="C70" t="s">
        <v>688</v>
      </c>
    </row>
    <row r="71" spans="1:3" x14ac:dyDescent="0.25">
      <c r="A71" t="s">
        <v>689</v>
      </c>
      <c r="B71">
        <v>0</v>
      </c>
      <c r="C71" t="s">
        <v>690</v>
      </c>
    </row>
    <row r="72" spans="1:3" x14ac:dyDescent="0.25">
      <c r="A72" t="s">
        <v>150</v>
      </c>
      <c r="B72">
        <v>0</v>
      </c>
      <c r="C72" t="s">
        <v>681</v>
      </c>
    </row>
    <row r="73" spans="1:3" x14ac:dyDescent="0.25">
      <c r="A73" t="s">
        <v>152</v>
      </c>
      <c r="B73">
        <v>0</v>
      </c>
      <c r="C73" t="s">
        <v>683</v>
      </c>
    </row>
    <row r="74" spans="1:3" x14ac:dyDescent="0.25">
      <c r="A74" t="s">
        <v>268</v>
      </c>
      <c r="B74">
        <v>1</v>
      </c>
      <c r="C74" t="s">
        <v>691</v>
      </c>
    </row>
    <row r="75" spans="1:3" x14ac:dyDescent="0.25">
      <c r="A75" t="s">
        <v>272</v>
      </c>
      <c r="B75">
        <v>0</v>
      </c>
      <c r="C75" t="s">
        <v>692</v>
      </c>
    </row>
    <row r="76" spans="1:3" x14ac:dyDescent="0.25">
      <c r="A76" t="s">
        <v>326</v>
      </c>
      <c r="B76">
        <v>0</v>
      </c>
      <c r="C76" t="s">
        <v>693</v>
      </c>
    </row>
    <row r="77" spans="1:3" x14ac:dyDescent="0.25">
      <c r="A77" t="s">
        <v>349</v>
      </c>
      <c r="B77">
        <v>0</v>
      </c>
      <c r="C77" t="s">
        <v>694</v>
      </c>
    </row>
    <row r="78" spans="1:3" x14ac:dyDescent="0.25">
      <c r="A78" t="s">
        <v>274</v>
      </c>
      <c r="B78">
        <v>0</v>
      </c>
      <c r="C78" t="s">
        <v>695</v>
      </c>
    </row>
    <row r="79" spans="1:3" x14ac:dyDescent="0.25">
      <c r="A79" t="s">
        <v>696</v>
      </c>
      <c r="B79">
        <v>0</v>
      </c>
      <c r="C79" t="s">
        <v>697</v>
      </c>
    </row>
    <row r="80" spans="1:3" x14ac:dyDescent="0.25">
      <c r="A80" t="s">
        <v>160</v>
      </c>
      <c r="B80">
        <v>0</v>
      </c>
      <c r="C80" t="s">
        <v>698</v>
      </c>
    </row>
    <row r="81" spans="1:3" x14ac:dyDescent="0.25">
      <c r="A81" t="s">
        <v>164</v>
      </c>
      <c r="B81">
        <v>0</v>
      </c>
      <c r="C81" t="s">
        <v>699</v>
      </c>
    </row>
    <row r="82" spans="1:3" x14ac:dyDescent="0.25">
      <c r="A82" t="s">
        <v>277</v>
      </c>
      <c r="B82">
        <v>1</v>
      </c>
      <c r="C82" t="s">
        <v>700</v>
      </c>
    </row>
    <row r="83" spans="1:3" x14ac:dyDescent="0.25">
      <c r="A83" t="s">
        <v>701</v>
      </c>
      <c r="B83">
        <v>0</v>
      </c>
      <c r="C83" t="s">
        <v>702</v>
      </c>
    </row>
    <row r="84" spans="1:3" x14ac:dyDescent="0.25">
      <c r="A84" t="s">
        <v>279</v>
      </c>
      <c r="B84">
        <v>0</v>
      </c>
      <c r="C84" t="s">
        <v>703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workbookViewId="0">
      <selection activeCell="A6" sqref="A6"/>
    </sheetView>
  </sheetViews>
  <sheetFormatPr defaultRowHeight="15" x14ac:dyDescent="0.25"/>
  <cols>
    <col min="1" max="1" width="60.5703125" bestFit="1" customWidth="1"/>
    <col min="2" max="2" width="11.28515625" bestFit="1" customWidth="1"/>
    <col min="3" max="3" width="40.140625" bestFit="1" customWidth="1"/>
  </cols>
  <sheetData>
    <row r="1" spans="1:3" x14ac:dyDescent="0.25">
      <c r="A1" t="s">
        <v>0</v>
      </c>
      <c r="B1" t="s">
        <v>2</v>
      </c>
      <c r="C1" t="s">
        <v>3</v>
      </c>
    </row>
    <row r="2" spans="1:3" x14ac:dyDescent="0.25">
      <c r="A2" t="s">
        <v>585</v>
      </c>
      <c r="B2">
        <v>0</v>
      </c>
      <c r="C2" t="s">
        <v>586</v>
      </c>
    </row>
    <row r="3" spans="1:3" x14ac:dyDescent="0.25">
      <c r="A3" t="s">
        <v>8</v>
      </c>
      <c r="B3">
        <v>0</v>
      </c>
      <c r="C3" t="s">
        <v>151</v>
      </c>
    </row>
    <row r="4" spans="1:3" x14ac:dyDescent="0.25">
      <c r="A4" t="s">
        <v>10</v>
      </c>
      <c r="B4">
        <v>1</v>
      </c>
      <c r="C4" t="s">
        <v>11</v>
      </c>
    </row>
    <row r="5" spans="1:3" x14ac:dyDescent="0.25">
      <c r="A5" t="s">
        <v>12</v>
      </c>
      <c r="B5">
        <v>0</v>
      </c>
      <c r="C5" t="s">
        <v>13</v>
      </c>
    </row>
    <row r="6" spans="1:3" x14ac:dyDescent="0.25">
      <c r="A6" t="s">
        <v>14</v>
      </c>
      <c r="B6">
        <v>0</v>
      </c>
      <c r="C6" t="s">
        <v>15</v>
      </c>
    </row>
    <row r="7" spans="1:3" x14ac:dyDescent="0.25">
      <c r="A7" t="s">
        <v>587</v>
      </c>
      <c r="B7">
        <v>0</v>
      </c>
      <c r="C7" t="s">
        <v>159</v>
      </c>
    </row>
    <row r="8" spans="1:3" x14ac:dyDescent="0.25">
      <c r="A8" t="s">
        <v>22</v>
      </c>
      <c r="B8">
        <v>2</v>
      </c>
      <c r="C8" t="s">
        <v>137</v>
      </c>
    </row>
    <row r="9" spans="1:3" x14ac:dyDescent="0.25">
      <c r="A9" t="s">
        <v>351</v>
      </c>
      <c r="B9">
        <v>1</v>
      </c>
      <c r="C9" t="s">
        <v>189</v>
      </c>
    </row>
    <row r="10" spans="1:3" x14ac:dyDescent="0.25">
      <c r="A10" t="s">
        <v>588</v>
      </c>
      <c r="B10">
        <v>0</v>
      </c>
      <c r="C10" t="s">
        <v>589</v>
      </c>
    </row>
    <row r="11" spans="1:3" x14ac:dyDescent="0.25">
      <c r="A11" t="s">
        <v>186</v>
      </c>
      <c r="B11">
        <v>0</v>
      </c>
      <c r="C11" t="s">
        <v>187</v>
      </c>
    </row>
    <row r="12" spans="1:3" x14ac:dyDescent="0.25">
      <c r="A12" t="s">
        <v>306</v>
      </c>
      <c r="B12">
        <v>0</v>
      </c>
      <c r="C12" t="s">
        <v>204</v>
      </c>
    </row>
    <row r="13" spans="1:3" x14ac:dyDescent="0.25">
      <c r="A13" t="s">
        <v>341</v>
      </c>
      <c r="B13">
        <v>0</v>
      </c>
      <c r="C13" t="s">
        <v>386</v>
      </c>
    </row>
    <row r="14" spans="1:3" x14ac:dyDescent="0.25">
      <c r="A14" t="s">
        <v>590</v>
      </c>
      <c r="B14">
        <v>0</v>
      </c>
      <c r="C14" t="s">
        <v>104</v>
      </c>
    </row>
    <row r="15" spans="1:3" x14ac:dyDescent="0.25">
      <c r="A15" t="s">
        <v>193</v>
      </c>
      <c r="B15">
        <v>0</v>
      </c>
      <c r="C15" t="s">
        <v>112</v>
      </c>
    </row>
    <row r="16" spans="1:3" x14ac:dyDescent="0.25">
      <c r="A16" t="s">
        <v>36</v>
      </c>
      <c r="B16">
        <v>0</v>
      </c>
      <c r="C16" t="s">
        <v>255</v>
      </c>
    </row>
    <row r="17" spans="1:3" x14ac:dyDescent="0.25">
      <c r="A17" t="s">
        <v>363</v>
      </c>
      <c r="B17">
        <v>0</v>
      </c>
      <c r="C17" t="s">
        <v>387</v>
      </c>
    </row>
    <row r="18" spans="1:3" x14ac:dyDescent="0.25">
      <c r="A18" t="s">
        <v>364</v>
      </c>
      <c r="B18">
        <v>0</v>
      </c>
      <c r="C18" t="s">
        <v>393</v>
      </c>
    </row>
    <row r="19" spans="1:3" x14ac:dyDescent="0.25">
      <c r="A19" t="s">
        <v>46</v>
      </c>
      <c r="B19">
        <v>0</v>
      </c>
      <c r="C19" t="s">
        <v>140</v>
      </c>
    </row>
    <row r="20" spans="1:3" x14ac:dyDescent="0.25">
      <c r="A20" t="s">
        <v>48</v>
      </c>
      <c r="B20">
        <v>0</v>
      </c>
      <c r="C20" t="s">
        <v>591</v>
      </c>
    </row>
    <row r="21" spans="1:3" x14ac:dyDescent="0.25">
      <c r="A21" t="s">
        <v>592</v>
      </c>
      <c r="B21">
        <v>0</v>
      </c>
      <c r="C21" t="s">
        <v>591</v>
      </c>
    </row>
    <row r="22" spans="1:3" x14ac:dyDescent="0.25">
      <c r="A22" t="s">
        <v>317</v>
      </c>
      <c r="B22">
        <v>0</v>
      </c>
      <c r="C22" t="s">
        <v>224</v>
      </c>
    </row>
    <row r="23" spans="1:3" x14ac:dyDescent="0.25">
      <c r="A23" t="s">
        <v>49</v>
      </c>
      <c r="B23">
        <v>0</v>
      </c>
      <c r="C23" t="s">
        <v>593</v>
      </c>
    </row>
    <row r="24" spans="1:3" x14ac:dyDescent="0.25">
      <c r="A24" t="s">
        <v>315</v>
      </c>
      <c r="B24">
        <v>1</v>
      </c>
      <c r="C24" t="s">
        <v>90</v>
      </c>
    </row>
    <row r="25" spans="1:3" x14ac:dyDescent="0.25">
      <c r="A25" t="s">
        <v>55</v>
      </c>
      <c r="B25">
        <v>0</v>
      </c>
      <c r="C25" t="s">
        <v>56</v>
      </c>
    </row>
    <row r="26" spans="1:3" x14ac:dyDescent="0.25">
      <c r="A26" t="s">
        <v>594</v>
      </c>
      <c r="B26">
        <v>0</v>
      </c>
      <c r="C26" t="s">
        <v>178</v>
      </c>
    </row>
    <row r="27" spans="1:3" x14ac:dyDescent="0.25">
      <c r="A27" t="s">
        <v>59</v>
      </c>
      <c r="B27">
        <v>0</v>
      </c>
      <c r="C27" t="s">
        <v>60</v>
      </c>
    </row>
    <row r="28" spans="1:3" x14ac:dyDescent="0.25">
      <c r="A28" t="s">
        <v>298</v>
      </c>
      <c r="B28">
        <v>0</v>
      </c>
      <c r="C28" t="s">
        <v>368</v>
      </c>
    </row>
    <row r="29" spans="1:3" x14ac:dyDescent="0.25">
      <c r="A29" t="s">
        <v>307</v>
      </c>
      <c r="B29">
        <v>0</v>
      </c>
      <c r="C29" t="s">
        <v>595</v>
      </c>
    </row>
    <row r="30" spans="1:3" x14ac:dyDescent="0.25">
      <c r="A30" t="s">
        <v>61</v>
      </c>
      <c r="B30" t="s">
        <v>764</v>
      </c>
      <c r="C30" t="s">
        <v>762</v>
      </c>
    </row>
    <row r="31" spans="1:3" x14ac:dyDescent="0.25">
      <c r="A31" t="s">
        <v>63</v>
      </c>
      <c r="B31" t="s">
        <v>446</v>
      </c>
      <c r="C31" t="s">
        <v>763</v>
      </c>
    </row>
    <row r="32" spans="1:3" x14ac:dyDescent="0.25">
      <c r="A32" t="s">
        <v>308</v>
      </c>
      <c r="B32">
        <v>0</v>
      </c>
      <c r="C32" t="s">
        <v>596</v>
      </c>
    </row>
    <row r="33" spans="1:3" x14ac:dyDescent="0.25">
      <c r="A33" t="s">
        <v>343</v>
      </c>
      <c r="B33">
        <v>0</v>
      </c>
      <c r="C33" t="s">
        <v>92</v>
      </c>
    </row>
    <row r="34" spans="1:3" x14ac:dyDescent="0.25">
      <c r="A34" t="s">
        <v>310</v>
      </c>
      <c r="B34">
        <v>0</v>
      </c>
      <c r="C34" t="s">
        <v>110</v>
      </c>
    </row>
    <row r="35" spans="1:3" x14ac:dyDescent="0.25">
      <c r="A35" t="s">
        <v>73</v>
      </c>
      <c r="B35">
        <v>1</v>
      </c>
      <c r="C35" t="s">
        <v>597</v>
      </c>
    </row>
    <row r="36" spans="1:3" x14ac:dyDescent="0.25">
      <c r="A36" t="s">
        <v>235</v>
      </c>
      <c r="B36">
        <v>0</v>
      </c>
      <c r="C36" t="s">
        <v>236</v>
      </c>
    </row>
    <row r="37" spans="1:3" x14ac:dyDescent="0.25">
      <c r="A37" t="s">
        <v>303</v>
      </c>
      <c r="B37">
        <v>0</v>
      </c>
      <c r="C37" t="s">
        <v>96</v>
      </c>
    </row>
    <row r="38" spans="1:3" x14ac:dyDescent="0.25">
      <c r="A38" t="s">
        <v>598</v>
      </c>
      <c r="B38">
        <v>0</v>
      </c>
      <c r="C38" t="s">
        <v>371</v>
      </c>
    </row>
    <row r="39" spans="1:3" x14ac:dyDescent="0.25">
      <c r="A39" t="s">
        <v>599</v>
      </c>
      <c r="B39">
        <v>0</v>
      </c>
      <c r="C39" t="s">
        <v>43</v>
      </c>
    </row>
    <row r="40" spans="1:3" x14ac:dyDescent="0.25">
      <c r="A40" t="s">
        <v>316</v>
      </c>
      <c r="B40">
        <v>0</v>
      </c>
      <c r="C40" t="s">
        <v>7</v>
      </c>
    </row>
    <row r="41" spans="1:3" x14ac:dyDescent="0.25">
      <c r="A41" t="s">
        <v>311</v>
      </c>
      <c r="B41">
        <v>0</v>
      </c>
      <c r="C41" t="s">
        <v>600</v>
      </c>
    </row>
    <row r="42" spans="1:3" x14ac:dyDescent="0.25">
      <c r="A42" t="s">
        <v>417</v>
      </c>
      <c r="B42">
        <v>0</v>
      </c>
      <c r="C42" t="s">
        <v>601</v>
      </c>
    </row>
    <row r="43" spans="1:3" x14ac:dyDescent="0.25">
      <c r="A43" t="s">
        <v>312</v>
      </c>
      <c r="B43">
        <v>0</v>
      </c>
      <c r="C43" t="s">
        <v>144</v>
      </c>
    </row>
    <row r="44" spans="1:3" x14ac:dyDescent="0.25">
      <c r="A44" t="s">
        <v>602</v>
      </c>
      <c r="B44">
        <v>0</v>
      </c>
      <c r="C44" t="s">
        <v>206</v>
      </c>
    </row>
    <row r="45" spans="1:3" x14ac:dyDescent="0.25">
      <c r="A45" t="s">
        <v>242</v>
      </c>
      <c r="B45">
        <v>2</v>
      </c>
      <c r="C45" t="s">
        <v>603</v>
      </c>
    </row>
    <row r="46" spans="1:3" x14ac:dyDescent="0.25">
      <c r="A46" t="s">
        <v>107</v>
      </c>
      <c r="B46">
        <v>0</v>
      </c>
      <c r="C46" t="s">
        <v>604</v>
      </c>
    </row>
    <row r="47" spans="1:3" x14ac:dyDescent="0.25">
      <c r="A47" t="s">
        <v>323</v>
      </c>
      <c r="B47">
        <v>0</v>
      </c>
      <c r="C47" t="s">
        <v>102</v>
      </c>
    </row>
    <row r="48" spans="1:3" x14ac:dyDescent="0.25">
      <c r="A48" t="s">
        <v>336</v>
      </c>
      <c r="B48">
        <v>0</v>
      </c>
      <c r="C48" t="s">
        <v>265</v>
      </c>
    </row>
    <row r="49" spans="1:3" x14ac:dyDescent="0.25">
      <c r="A49" t="s">
        <v>605</v>
      </c>
      <c r="B49">
        <v>0</v>
      </c>
      <c r="C49" t="s">
        <v>31</v>
      </c>
    </row>
    <row r="50" spans="1:3" x14ac:dyDescent="0.25">
      <c r="A50" t="s">
        <v>115</v>
      </c>
      <c r="B50">
        <v>0</v>
      </c>
      <c r="C50" t="s">
        <v>116</v>
      </c>
    </row>
    <row r="51" spans="1:3" x14ac:dyDescent="0.25">
      <c r="A51" t="s">
        <v>606</v>
      </c>
      <c r="B51">
        <v>0</v>
      </c>
      <c r="C51" t="s">
        <v>377</v>
      </c>
    </row>
    <row r="52" spans="1:3" x14ac:dyDescent="0.25">
      <c r="A52" t="s">
        <v>331</v>
      </c>
      <c r="B52">
        <v>0</v>
      </c>
      <c r="C52" t="s">
        <v>607</v>
      </c>
    </row>
    <row r="53" spans="1:3" x14ac:dyDescent="0.25">
      <c r="A53" t="s">
        <v>608</v>
      </c>
      <c r="B53">
        <v>0</v>
      </c>
      <c r="C53" t="s">
        <v>124</v>
      </c>
    </row>
    <row r="54" spans="1:3" x14ac:dyDescent="0.25">
      <c r="A54" t="s">
        <v>125</v>
      </c>
      <c r="B54">
        <v>0</v>
      </c>
      <c r="C54" t="s">
        <v>126</v>
      </c>
    </row>
    <row r="55" spans="1:3" x14ac:dyDescent="0.25">
      <c r="A55" t="s">
        <v>129</v>
      </c>
      <c r="B55">
        <v>0</v>
      </c>
      <c r="C55" t="s">
        <v>212</v>
      </c>
    </row>
    <row r="56" spans="1:3" x14ac:dyDescent="0.25">
      <c r="A56" t="s">
        <v>251</v>
      </c>
      <c r="B56">
        <v>0</v>
      </c>
      <c r="C56" t="s">
        <v>100</v>
      </c>
    </row>
    <row r="57" spans="1:3" x14ac:dyDescent="0.25">
      <c r="A57" t="s">
        <v>325</v>
      </c>
      <c r="B57">
        <v>0</v>
      </c>
      <c r="C57" t="s">
        <v>245</v>
      </c>
    </row>
    <row r="58" spans="1:3" x14ac:dyDescent="0.25">
      <c r="A58" t="s">
        <v>609</v>
      </c>
      <c r="B58">
        <v>0</v>
      </c>
      <c r="C58" t="s">
        <v>133</v>
      </c>
    </row>
    <row r="59" spans="1:3" x14ac:dyDescent="0.25">
      <c r="A59" t="s">
        <v>610</v>
      </c>
      <c r="B59">
        <v>0</v>
      </c>
      <c r="C59" t="s">
        <v>422</v>
      </c>
    </row>
    <row r="60" spans="1:3" x14ac:dyDescent="0.25">
      <c r="A60" t="s">
        <v>344</v>
      </c>
      <c r="B60">
        <v>0</v>
      </c>
      <c r="C60" t="s">
        <v>133</v>
      </c>
    </row>
    <row r="61" spans="1:3" x14ac:dyDescent="0.25">
      <c r="A61" t="s">
        <v>345</v>
      </c>
      <c r="B61">
        <v>0</v>
      </c>
      <c r="C61" t="s">
        <v>39</v>
      </c>
    </row>
    <row r="62" spans="1:3" x14ac:dyDescent="0.25">
      <c r="A62" t="s">
        <v>352</v>
      </c>
      <c r="B62">
        <v>0</v>
      </c>
      <c r="C62" t="s">
        <v>140</v>
      </c>
    </row>
    <row r="63" spans="1:3" x14ac:dyDescent="0.25">
      <c r="A63" t="s">
        <v>342</v>
      </c>
      <c r="B63">
        <v>0</v>
      </c>
      <c r="C63" t="s">
        <v>35</v>
      </c>
    </row>
    <row r="64" spans="1:3" x14ac:dyDescent="0.25">
      <c r="A64" t="s">
        <v>347</v>
      </c>
      <c r="B64">
        <v>0</v>
      </c>
      <c r="C64" t="s">
        <v>45</v>
      </c>
    </row>
    <row r="65" spans="1:3" x14ac:dyDescent="0.25">
      <c r="A65" t="s">
        <v>350</v>
      </c>
      <c r="B65">
        <v>0</v>
      </c>
      <c r="C65" t="s">
        <v>433</v>
      </c>
    </row>
    <row r="66" spans="1:3" x14ac:dyDescent="0.25">
      <c r="A66" t="s">
        <v>611</v>
      </c>
      <c r="B66">
        <v>0</v>
      </c>
      <c r="C66" t="s">
        <v>474</v>
      </c>
    </row>
    <row r="67" spans="1:3" x14ac:dyDescent="0.25">
      <c r="A67" t="s">
        <v>348</v>
      </c>
      <c r="B67">
        <v>0</v>
      </c>
      <c r="C67" t="s">
        <v>257</v>
      </c>
    </row>
    <row r="68" spans="1:3" x14ac:dyDescent="0.25">
      <c r="A68" t="s">
        <v>334</v>
      </c>
      <c r="B68">
        <v>0</v>
      </c>
      <c r="C68" t="s">
        <v>612</v>
      </c>
    </row>
    <row r="69" spans="1:3" x14ac:dyDescent="0.25">
      <c r="A69" t="s">
        <v>309</v>
      </c>
      <c r="B69">
        <v>0</v>
      </c>
      <c r="C69" t="s">
        <v>11</v>
      </c>
    </row>
    <row r="70" spans="1:3" x14ac:dyDescent="0.25">
      <c r="A70" t="s">
        <v>337</v>
      </c>
      <c r="B70">
        <v>0</v>
      </c>
      <c r="C70" t="s">
        <v>191</v>
      </c>
    </row>
    <row r="71" spans="1:3" x14ac:dyDescent="0.25">
      <c r="A71" t="s">
        <v>613</v>
      </c>
      <c r="B71">
        <v>0</v>
      </c>
      <c r="C71" t="s">
        <v>19</v>
      </c>
    </row>
    <row r="72" spans="1:3" x14ac:dyDescent="0.25">
      <c r="A72" t="s">
        <v>338</v>
      </c>
      <c r="B72">
        <v>0</v>
      </c>
      <c r="C72" t="s">
        <v>262</v>
      </c>
    </row>
    <row r="73" spans="1:3" x14ac:dyDescent="0.25">
      <c r="A73" t="s">
        <v>266</v>
      </c>
      <c r="B73">
        <v>0</v>
      </c>
      <c r="C73" t="s">
        <v>86</v>
      </c>
    </row>
    <row r="74" spans="1:3" x14ac:dyDescent="0.25">
      <c r="A74" t="s">
        <v>314</v>
      </c>
      <c r="B74">
        <v>0</v>
      </c>
      <c r="C74" t="s">
        <v>412</v>
      </c>
    </row>
    <row r="75" spans="1:3" x14ac:dyDescent="0.25">
      <c r="A75" t="s">
        <v>614</v>
      </c>
      <c r="B75">
        <v>0</v>
      </c>
      <c r="C75" t="s">
        <v>615</v>
      </c>
    </row>
    <row r="76" spans="1:3" x14ac:dyDescent="0.25">
      <c r="A76" t="s">
        <v>160</v>
      </c>
      <c r="B76">
        <v>0</v>
      </c>
      <c r="C76" t="s">
        <v>369</v>
      </c>
    </row>
    <row r="77" spans="1:3" x14ac:dyDescent="0.25">
      <c r="A77" t="s">
        <v>162</v>
      </c>
      <c r="B77">
        <v>0</v>
      </c>
      <c r="C77" t="s">
        <v>276</v>
      </c>
    </row>
    <row r="78" spans="1:3" x14ac:dyDescent="0.25">
      <c r="A78" t="s">
        <v>164</v>
      </c>
      <c r="B78">
        <v>0</v>
      </c>
      <c r="C78" t="s">
        <v>616</v>
      </c>
    </row>
    <row r="79" spans="1:3" x14ac:dyDescent="0.25">
      <c r="A79" t="s">
        <v>277</v>
      </c>
      <c r="B79">
        <v>3</v>
      </c>
      <c r="C79" t="s">
        <v>474</v>
      </c>
    </row>
    <row r="80" spans="1:3" x14ac:dyDescent="0.25">
      <c r="A80" t="s">
        <v>617</v>
      </c>
      <c r="B80">
        <v>0</v>
      </c>
      <c r="C80" t="s">
        <v>618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workbookViewId="0">
      <selection sqref="A1:D90"/>
    </sheetView>
  </sheetViews>
  <sheetFormatPr defaultRowHeight="15" x14ac:dyDescent="0.25"/>
  <cols>
    <col min="1" max="1" width="62.140625" bestFit="1" customWidth="1"/>
    <col min="2" max="2" width="9.5703125" customWidth="1"/>
    <col min="3" max="3" width="16.28515625" customWidth="1"/>
    <col min="4" max="4" width="38.85546875" bestFit="1" customWidth="1"/>
  </cols>
  <sheetData>
    <row r="1" spans="1:4" x14ac:dyDescent="0.25">
      <c r="A1" t="s">
        <v>0</v>
      </c>
      <c r="B1" t="s">
        <v>1</v>
      </c>
      <c r="C1" s="1" t="s">
        <v>2</v>
      </c>
      <c r="D1" t="s">
        <v>3</v>
      </c>
    </row>
    <row r="2" spans="1:4" x14ac:dyDescent="0.25">
      <c r="A2" t="s">
        <v>4</v>
      </c>
      <c r="B2">
        <v>2</v>
      </c>
      <c r="C2">
        <v>0</v>
      </c>
      <c r="D2" t="s">
        <v>5</v>
      </c>
    </row>
    <row r="3" spans="1:4" x14ac:dyDescent="0.25">
      <c r="A3" t="s">
        <v>6</v>
      </c>
      <c r="B3">
        <v>1</v>
      </c>
      <c r="C3">
        <v>0</v>
      </c>
      <c r="D3" t="s">
        <v>7</v>
      </c>
    </row>
    <row r="4" spans="1:4" x14ac:dyDescent="0.25">
      <c r="A4" t="s">
        <v>8</v>
      </c>
      <c r="B4">
        <v>2</v>
      </c>
      <c r="C4">
        <v>0</v>
      </c>
      <c r="D4" t="s">
        <v>9</v>
      </c>
    </row>
    <row r="5" spans="1:4" x14ac:dyDescent="0.25">
      <c r="A5" t="s">
        <v>10</v>
      </c>
      <c r="B5">
        <v>9</v>
      </c>
      <c r="C5">
        <v>1</v>
      </c>
      <c r="D5" t="s">
        <v>11</v>
      </c>
    </row>
    <row r="6" spans="1:4" x14ac:dyDescent="0.25">
      <c r="A6" t="s">
        <v>12</v>
      </c>
      <c r="B6">
        <v>2</v>
      </c>
      <c r="C6">
        <v>0</v>
      </c>
      <c r="D6" t="s">
        <v>13</v>
      </c>
    </row>
    <row r="7" spans="1:4" x14ac:dyDescent="0.25">
      <c r="A7" t="s">
        <v>14</v>
      </c>
      <c r="B7">
        <v>17</v>
      </c>
      <c r="C7">
        <v>3</v>
      </c>
      <c r="D7" t="s">
        <v>15</v>
      </c>
    </row>
    <row r="8" spans="1:4" x14ac:dyDescent="0.25">
      <c r="A8" t="s">
        <v>16</v>
      </c>
      <c r="B8">
        <v>2</v>
      </c>
      <c r="C8">
        <v>0</v>
      </c>
      <c r="D8" t="s">
        <v>17</v>
      </c>
    </row>
    <row r="9" spans="1:4" x14ac:dyDescent="0.25">
      <c r="A9" t="s">
        <v>18</v>
      </c>
      <c r="B9">
        <v>2</v>
      </c>
      <c r="C9">
        <v>0</v>
      </c>
      <c r="D9" t="s">
        <v>19</v>
      </c>
    </row>
    <row r="10" spans="1:4" x14ac:dyDescent="0.25">
      <c r="A10" t="s">
        <v>20</v>
      </c>
      <c r="B10">
        <v>2</v>
      </c>
      <c r="C10">
        <v>0</v>
      </c>
      <c r="D10" t="s">
        <v>21</v>
      </c>
    </row>
    <row r="11" spans="1:4" x14ac:dyDescent="0.25">
      <c r="A11" t="s">
        <v>22</v>
      </c>
      <c r="B11">
        <v>37</v>
      </c>
      <c r="C11">
        <v>3</v>
      </c>
      <c r="D11" t="s">
        <v>23</v>
      </c>
    </row>
    <row r="12" spans="1:4" x14ac:dyDescent="0.25">
      <c r="A12" t="s">
        <v>24</v>
      </c>
      <c r="B12">
        <v>1</v>
      </c>
      <c r="C12">
        <v>0</v>
      </c>
      <c r="D12" t="s">
        <v>25</v>
      </c>
    </row>
    <row r="13" spans="1:4" x14ac:dyDescent="0.25">
      <c r="A13" t="s">
        <v>26</v>
      </c>
      <c r="B13">
        <v>2</v>
      </c>
      <c r="C13">
        <v>0</v>
      </c>
      <c r="D13" t="s">
        <v>27</v>
      </c>
    </row>
    <row r="14" spans="1:4" x14ac:dyDescent="0.25">
      <c r="A14" t="s">
        <v>28</v>
      </c>
      <c r="B14">
        <v>2</v>
      </c>
      <c r="C14">
        <v>0</v>
      </c>
      <c r="D14" t="s">
        <v>29</v>
      </c>
    </row>
    <row r="15" spans="1:4" x14ac:dyDescent="0.25">
      <c r="A15" t="s">
        <v>30</v>
      </c>
      <c r="B15">
        <v>1</v>
      </c>
      <c r="C15">
        <v>0</v>
      </c>
      <c r="D15" t="s">
        <v>31</v>
      </c>
    </row>
    <row r="16" spans="1:4" x14ac:dyDescent="0.25">
      <c r="A16" t="s">
        <v>32</v>
      </c>
      <c r="B16">
        <v>2</v>
      </c>
      <c r="C16">
        <v>0</v>
      </c>
      <c r="D16" t="s">
        <v>33</v>
      </c>
    </row>
    <row r="17" spans="1:4" x14ac:dyDescent="0.25">
      <c r="A17" t="s">
        <v>34</v>
      </c>
      <c r="B17">
        <v>2</v>
      </c>
      <c r="C17">
        <v>0</v>
      </c>
      <c r="D17" t="s">
        <v>35</v>
      </c>
    </row>
    <row r="18" spans="1:4" x14ac:dyDescent="0.25">
      <c r="A18" t="s">
        <v>36</v>
      </c>
      <c r="B18">
        <v>1</v>
      </c>
      <c r="C18">
        <v>0</v>
      </c>
      <c r="D18" t="s">
        <v>37</v>
      </c>
    </row>
    <row r="19" spans="1:4" x14ac:dyDescent="0.25">
      <c r="A19" t="s">
        <v>38</v>
      </c>
      <c r="B19">
        <v>2</v>
      </c>
      <c r="C19">
        <v>0</v>
      </c>
      <c r="D19" t="s">
        <v>39</v>
      </c>
    </row>
    <row r="20" spans="1:4" x14ac:dyDescent="0.25">
      <c r="A20" t="s">
        <v>40</v>
      </c>
      <c r="B20">
        <v>2</v>
      </c>
      <c r="C20">
        <v>0</v>
      </c>
      <c r="D20" t="s">
        <v>41</v>
      </c>
    </row>
    <row r="21" spans="1:4" x14ac:dyDescent="0.25">
      <c r="A21" t="s">
        <v>42</v>
      </c>
      <c r="B21">
        <v>1</v>
      </c>
      <c r="C21">
        <v>0</v>
      </c>
      <c r="D21" t="s">
        <v>43</v>
      </c>
    </row>
    <row r="22" spans="1:4" x14ac:dyDescent="0.25">
      <c r="A22" t="s">
        <v>44</v>
      </c>
      <c r="B22">
        <v>2</v>
      </c>
      <c r="C22">
        <v>0</v>
      </c>
      <c r="D22" t="s">
        <v>45</v>
      </c>
    </row>
    <row r="23" spans="1:4" x14ac:dyDescent="0.25">
      <c r="A23" t="s">
        <v>46</v>
      </c>
      <c r="B23">
        <v>2</v>
      </c>
      <c r="C23">
        <v>0</v>
      </c>
      <c r="D23" t="s">
        <v>43</v>
      </c>
    </row>
    <row r="24" spans="1:4" x14ac:dyDescent="0.25">
      <c r="A24" t="s">
        <v>47</v>
      </c>
      <c r="B24">
        <v>2</v>
      </c>
      <c r="C24">
        <v>0</v>
      </c>
      <c r="D24" t="s">
        <v>9</v>
      </c>
    </row>
    <row r="25" spans="1:4" x14ac:dyDescent="0.25">
      <c r="A25" t="s">
        <v>48</v>
      </c>
      <c r="B25">
        <v>2</v>
      </c>
      <c r="C25">
        <v>0</v>
      </c>
      <c r="D25" t="s">
        <v>9</v>
      </c>
    </row>
    <row r="26" spans="1:4" x14ac:dyDescent="0.25">
      <c r="A26" t="s">
        <v>49</v>
      </c>
      <c r="B26">
        <v>4</v>
      </c>
      <c r="C26">
        <v>0</v>
      </c>
      <c r="D26" t="s">
        <v>50</v>
      </c>
    </row>
    <row r="27" spans="1:4" x14ac:dyDescent="0.25">
      <c r="A27" t="s">
        <v>51</v>
      </c>
      <c r="B27">
        <v>1</v>
      </c>
      <c r="C27">
        <v>0</v>
      </c>
      <c r="D27" t="s">
        <v>52</v>
      </c>
    </row>
    <row r="28" spans="1:4" x14ac:dyDescent="0.25">
      <c r="A28" t="s">
        <v>53</v>
      </c>
      <c r="B28">
        <v>2</v>
      </c>
      <c r="C28">
        <v>0</v>
      </c>
      <c r="D28" t="s">
        <v>54</v>
      </c>
    </row>
    <row r="29" spans="1:4" x14ac:dyDescent="0.25">
      <c r="A29" t="s">
        <v>55</v>
      </c>
      <c r="B29">
        <v>1</v>
      </c>
      <c r="C29">
        <v>0</v>
      </c>
      <c r="D29" t="s">
        <v>56</v>
      </c>
    </row>
    <row r="30" spans="1:4" x14ac:dyDescent="0.25">
      <c r="A30" t="s">
        <v>57</v>
      </c>
      <c r="B30">
        <v>2</v>
      </c>
      <c r="C30">
        <v>0</v>
      </c>
      <c r="D30" t="s">
        <v>58</v>
      </c>
    </row>
    <row r="31" spans="1:4" x14ac:dyDescent="0.25">
      <c r="A31" t="s">
        <v>59</v>
      </c>
      <c r="B31">
        <v>2</v>
      </c>
      <c r="C31">
        <v>0</v>
      </c>
      <c r="D31" t="s">
        <v>60</v>
      </c>
    </row>
    <row r="32" spans="1:4" ht="30" x14ac:dyDescent="0.25">
      <c r="A32" t="s">
        <v>61</v>
      </c>
      <c r="B32">
        <v>44</v>
      </c>
      <c r="C32">
        <v>3</v>
      </c>
      <c r="D32" s="1" t="s">
        <v>62</v>
      </c>
    </row>
    <row r="33" spans="1:4" ht="45" x14ac:dyDescent="0.25">
      <c r="A33" t="s">
        <v>63</v>
      </c>
      <c r="B33">
        <v>15</v>
      </c>
      <c r="C33">
        <v>3</v>
      </c>
      <c r="D33" s="1" t="s">
        <v>64</v>
      </c>
    </row>
    <row r="34" spans="1:4" x14ac:dyDescent="0.25">
      <c r="A34" t="s">
        <v>65</v>
      </c>
      <c r="B34">
        <v>2</v>
      </c>
      <c r="C34">
        <v>0</v>
      </c>
      <c r="D34" t="s">
        <v>66</v>
      </c>
    </row>
    <row r="35" spans="1:4" x14ac:dyDescent="0.25">
      <c r="A35" t="s">
        <v>67</v>
      </c>
      <c r="B35">
        <v>1</v>
      </c>
      <c r="C35">
        <v>0</v>
      </c>
      <c r="D35" t="s">
        <v>68</v>
      </c>
    </row>
    <row r="36" spans="1:4" x14ac:dyDescent="0.25">
      <c r="A36" t="s">
        <v>69</v>
      </c>
      <c r="B36">
        <v>2</v>
      </c>
      <c r="C36">
        <v>0</v>
      </c>
      <c r="D36" t="s">
        <v>70</v>
      </c>
    </row>
    <row r="37" spans="1:4" x14ac:dyDescent="0.25">
      <c r="A37" t="s">
        <v>71</v>
      </c>
      <c r="B37">
        <v>2</v>
      </c>
      <c r="C37">
        <v>0</v>
      </c>
      <c r="D37" t="s">
        <v>72</v>
      </c>
    </row>
    <row r="38" spans="1:4" x14ac:dyDescent="0.25">
      <c r="A38" t="s">
        <v>73</v>
      </c>
      <c r="B38">
        <v>15</v>
      </c>
      <c r="C38">
        <v>3</v>
      </c>
      <c r="D38" t="s">
        <v>74</v>
      </c>
    </row>
    <row r="39" spans="1:4" x14ac:dyDescent="0.25">
      <c r="A39" t="s">
        <v>75</v>
      </c>
      <c r="B39">
        <v>1</v>
      </c>
      <c r="C39">
        <v>0</v>
      </c>
      <c r="D39" t="s">
        <v>76</v>
      </c>
    </row>
    <row r="40" spans="1:4" x14ac:dyDescent="0.25">
      <c r="A40" t="s">
        <v>77</v>
      </c>
      <c r="B40">
        <v>1</v>
      </c>
      <c r="C40">
        <v>0</v>
      </c>
      <c r="D40" t="s">
        <v>78</v>
      </c>
    </row>
    <row r="41" spans="1:4" x14ac:dyDescent="0.25">
      <c r="A41" t="s">
        <v>79</v>
      </c>
      <c r="B41">
        <v>1</v>
      </c>
      <c r="C41">
        <v>0</v>
      </c>
      <c r="D41" t="s">
        <v>80</v>
      </c>
    </row>
    <row r="42" spans="1:4" x14ac:dyDescent="0.25">
      <c r="A42" t="s">
        <v>81</v>
      </c>
      <c r="B42">
        <v>2</v>
      </c>
      <c r="C42">
        <v>0</v>
      </c>
      <c r="D42" t="s">
        <v>82</v>
      </c>
    </row>
    <row r="43" spans="1:4" x14ac:dyDescent="0.25">
      <c r="A43" t="s">
        <v>83</v>
      </c>
      <c r="B43">
        <v>2</v>
      </c>
      <c r="C43">
        <v>0</v>
      </c>
      <c r="D43" t="s">
        <v>84</v>
      </c>
    </row>
    <row r="44" spans="1:4" x14ac:dyDescent="0.25">
      <c r="A44" t="s">
        <v>85</v>
      </c>
      <c r="B44">
        <v>2</v>
      </c>
      <c r="C44">
        <v>0</v>
      </c>
      <c r="D44" t="s">
        <v>86</v>
      </c>
    </row>
    <row r="45" spans="1:4" x14ac:dyDescent="0.25">
      <c r="A45" t="s">
        <v>87</v>
      </c>
      <c r="B45">
        <v>2</v>
      </c>
      <c r="C45">
        <v>0</v>
      </c>
      <c r="D45" t="s">
        <v>88</v>
      </c>
    </row>
    <row r="46" spans="1:4" x14ac:dyDescent="0.25">
      <c r="A46" t="s">
        <v>89</v>
      </c>
      <c r="B46">
        <v>1</v>
      </c>
      <c r="C46">
        <v>0</v>
      </c>
      <c r="D46" t="s">
        <v>90</v>
      </c>
    </row>
    <row r="47" spans="1:4" x14ac:dyDescent="0.25">
      <c r="A47" t="s">
        <v>91</v>
      </c>
      <c r="B47">
        <v>2</v>
      </c>
      <c r="C47">
        <v>0</v>
      </c>
      <c r="D47" t="s">
        <v>92</v>
      </c>
    </row>
    <row r="48" spans="1:4" x14ac:dyDescent="0.25">
      <c r="A48" t="s">
        <v>93</v>
      </c>
      <c r="B48">
        <v>1</v>
      </c>
      <c r="C48">
        <v>0</v>
      </c>
      <c r="D48" t="s">
        <v>94</v>
      </c>
    </row>
    <row r="49" spans="1:4" x14ac:dyDescent="0.25">
      <c r="A49" t="s">
        <v>95</v>
      </c>
      <c r="B49">
        <v>1</v>
      </c>
      <c r="C49">
        <v>0</v>
      </c>
      <c r="D49" t="s">
        <v>96</v>
      </c>
    </row>
    <row r="50" spans="1:4" x14ac:dyDescent="0.25">
      <c r="A50" t="s">
        <v>97</v>
      </c>
      <c r="B50">
        <v>1</v>
      </c>
      <c r="C50">
        <v>0</v>
      </c>
      <c r="D50" t="s">
        <v>98</v>
      </c>
    </row>
    <row r="51" spans="1:4" x14ac:dyDescent="0.25">
      <c r="A51" t="s">
        <v>99</v>
      </c>
      <c r="B51">
        <v>1</v>
      </c>
      <c r="C51">
        <v>0</v>
      </c>
      <c r="D51" t="s">
        <v>100</v>
      </c>
    </row>
    <row r="52" spans="1:4" x14ac:dyDescent="0.25">
      <c r="A52" t="s">
        <v>101</v>
      </c>
      <c r="B52">
        <v>2</v>
      </c>
      <c r="C52">
        <v>0</v>
      </c>
      <c r="D52" t="s">
        <v>102</v>
      </c>
    </row>
    <row r="53" spans="1:4" x14ac:dyDescent="0.25">
      <c r="A53" t="s">
        <v>103</v>
      </c>
      <c r="B53">
        <v>1</v>
      </c>
      <c r="C53">
        <v>0</v>
      </c>
      <c r="D53" t="s">
        <v>104</v>
      </c>
    </row>
    <row r="54" spans="1:4" x14ac:dyDescent="0.25">
      <c r="A54" t="s">
        <v>105</v>
      </c>
      <c r="B54">
        <v>2</v>
      </c>
      <c r="C54">
        <v>0</v>
      </c>
      <c r="D54" t="s">
        <v>106</v>
      </c>
    </row>
    <row r="55" spans="1:4" x14ac:dyDescent="0.25">
      <c r="A55" t="s">
        <v>107</v>
      </c>
      <c r="B55">
        <v>1</v>
      </c>
      <c r="C55">
        <v>0</v>
      </c>
      <c r="D55" t="s">
        <v>108</v>
      </c>
    </row>
    <row r="56" spans="1:4" x14ac:dyDescent="0.25">
      <c r="A56" t="s">
        <v>109</v>
      </c>
      <c r="B56">
        <v>2</v>
      </c>
      <c r="C56">
        <v>0</v>
      </c>
      <c r="D56" t="s">
        <v>110</v>
      </c>
    </row>
    <row r="57" spans="1:4" x14ac:dyDescent="0.25">
      <c r="A57" t="s">
        <v>111</v>
      </c>
      <c r="B57">
        <v>2</v>
      </c>
      <c r="C57">
        <v>0</v>
      </c>
      <c r="D57" t="s">
        <v>112</v>
      </c>
    </row>
    <row r="58" spans="1:4" x14ac:dyDescent="0.25">
      <c r="A58" t="s">
        <v>113</v>
      </c>
      <c r="B58">
        <v>1</v>
      </c>
      <c r="C58">
        <v>0</v>
      </c>
      <c r="D58" t="s">
        <v>114</v>
      </c>
    </row>
    <row r="59" spans="1:4" x14ac:dyDescent="0.25">
      <c r="A59" t="s">
        <v>115</v>
      </c>
      <c r="B59">
        <v>2</v>
      </c>
      <c r="C59">
        <v>0</v>
      </c>
      <c r="D59" t="s">
        <v>116</v>
      </c>
    </row>
    <row r="60" spans="1:4" x14ac:dyDescent="0.25">
      <c r="A60" t="s">
        <v>117</v>
      </c>
      <c r="B60">
        <v>2</v>
      </c>
      <c r="C60">
        <v>0</v>
      </c>
      <c r="D60" t="s">
        <v>118</v>
      </c>
    </row>
    <row r="61" spans="1:4" x14ac:dyDescent="0.25">
      <c r="A61" t="s">
        <v>119</v>
      </c>
      <c r="B61">
        <v>2</v>
      </c>
      <c r="C61">
        <v>0</v>
      </c>
      <c r="D61" t="s">
        <v>120</v>
      </c>
    </row>
    <row r="62" spans="1:4" x14ac:dyDescent="0.25">
      <c r="A62" t="s">
        <v>121</v>
      </c>
      <c r="B62">
        <v>2</v>
      </c>
      <c r="C62">
        <v>0</v>
      </c>
      <c r="D62" t="s">
        <v>122</v>
      </c>
    </row>
    <row r="63" spans="1:4" x14ac:dyDescent="0.25">
      <c r="A63" t="s">
        <v>123</v>
      </c>
      <c r="B63">
        <v>1</v>
      </c>
      <c r="C63">
        <v>0</v>
      </c>
      <c r="D63" t="s">
        <v>124</v>
      </c>
    </row>
    <row r="64" spans="1:4" x14ac:dyDescent="0.25">
      <c r="A64" t="s">
        <v>125</v>
      </c>
      <c r="B64">
        <v>1</v>
      </c>
      <c r="C64">
        <v>0</v>
      </c>
      <c r="D64" t="s">
        <v>126</v>
      </c>
    </row>
    <row r="65" spans="1:4" x14ac:dyDescent="0.25">
      <c r="A65" t="s">
        <v>127</v>
      </c>
      <c r="B65">
        <v>2</v>
      </c>
      <c r="C65">
        <v>0</v>
      </c>
      <c r="D65" t="s">
        <v>128</v>
      </c>
    </row>
    <row r="66" spans="1:4" x14ac:dyDescent="0.25">
      <c r="A66" t="s">
        <v>129</v>
      </c>
      <c r="B66">
        <v>1</v>
      </c>
      <c r="C66">
        <v>0</v>
      </c>
      <c r="D66" t="s">
        <v>130</v>
      </c>
    </row>
    <row r="67" spans="1:4" x14ac:dyDescent="0.25">
      <c r="A67" t="s">
        <v>131</v>
      </c>
      <c r="B67">
        <v>4</v>
      </c>
      <c r="C67">
        <v>0</v>
      </c>
      <c r="D67" t="s">
        <v>110</v>
      </c>
    </row>
    <row r="68" spans="1:4" x14ac:dyDescent="0.25">
      <c r="A68" t="s">
        <v>132</v>
      </c>
      <c r="B68">
        <v>1</v>
      </c>
      <c r="C68">
        <v>0</v>
      </c>
      <c r="D68" t="s">
        <v>133</v>
      </c>
    </row>
    <row r="69" spans="1:4" x14ac:dyDescent="0.25">
      <c r="A69" t="s">
        <v>134</v>
      </c>
      <c r="B69">
        <v>2</v>
      </c>
      <c r="C69">
        <v>0</v>
      </c>
      <c r="D69" t="s">
        <v>39</v>
      </c>
    </row>
    <row r="70" spans="1:4" x14ac:dyDescent="0.25">
      <c r="A70" t="s">
        <v>135</v>
      </c>
      <c r="B70">
        <v>2</v>
      </c>
      <c r="C70">
        <v>0</v>
      </c>
      <c r="D70" t="s">
        <v>68</v>
      </c>
    </row>
    <row r="71" spans="1:4" x14ac:dyDescent="0.25">
      <c r="A71" t="s">
        <v>136</v>
      </c>
      <c r="B71">
        <v>3</v>
      </c>
      <c r="C71">
        <v>0</v>
      </c>
      <c r="D71" t="s">
        <v>137</v>
      </c>
    </row>
    <row r="72" spans="1:4" x14ac:dyDescent="0.25">
      <c r="A72" t="s">
        <v>138</v>
      </c>
      <c r="B72">
        <v>2</v>
      </c>
      <c r="C72">
        <v>0</v>
      </c>
      <c r="D72" t="s">
        <v>35</v>
      </c>
    </row>
    <row r="73" spans="1:4" x14ac:dyDescent="0.25">
      <c r="A73" t="s">
        <v>139</v>
      </c>
      <c r="B73">
        <v>2</v>
      </c>
      <c r="C73">
        <v>0</v>
      </c>
      <c r="D73" t="s">
        <v>140</v>
      </c>
    </row>
    <row r="74" spans="1:4" x14ac:dyDescent="0.25">
      <c r="A74" t="s">
        <v>141</v>
      </c>
      <c r="B74">
        <v>2</v>
      </c>
      <c r="C74">
        <v>0</v>
      </c>
      <c r="D74" t="s">
        <v>142</v>
      </c>
    </row>
    <row r="75" spans="1:4" x14ac:dyDescent="0.25">
      <c r="A75" t="s">
        <v>143</v>
      </c>
      <c r="B75">
        <v>2</v>
      </c>
      <c r="C75">
        <v>0</v>
      </c>
      <c r="D75" t="s">
        <v>144</v>
      </c>
    </row>
    <row r="76" spans="1:4" x14ac:dyDescent="0.25">
      <c r="A76" t="s">
        <v>145</v>
      </c>
      <c r="B76">
        <v>3</v>
      </c>
      <c r="C76">
        <v>0</v>
      </c>
      <c r="D76" t="s">
        <v>45</v>
      </c>
    </row>
    <row r="77" spans="1:4" x14ac:dyDescent="0.25">
      <c r="A77" t="s">
        <v>146</v>
      </c>
      <c r="B77">
        <v>2</v>
      </c>
      <c r="C77">
        <v>0</v>
      </c>
      <c r="D77" t="s">
        <v>147</v>
      </c>
    </row>
    <row r="78" spans="1:4" x14ac:dyDescent="0.25">
      <c r="A78" t="s">
        <v>148</v>
      </c>
      <c r="B78">
        <v>3</v>
      </c>
      <c r="C78">
        <v>0</v>
      </c>
      <c r="D78" t="s">
        <v>149</v>
      </c>
    </row>
    <row r="79" spans="1:4" x14ac:dyDescent="0.25">
      <c r="A79" t="s">
        <v>150</v>
      </c>
      <c r="B79">
        <v>2</v>
      </c>
      <c r="C79">
        <v>0</v>
      </c>
      <c r="D79" t="s">
        <v>151</v>
      </c>
    </row>
    <row r="80" spans="1:4" x14ac:dyDescent="0.25">
      <c r="A80" t="s">
        <v>152</v>
      </c>
      <c r="B80">
        <v>1</v>
      </c>
      <c r="C80">
        <v>0</v>
      </c>
      <c r="D80" t="s">
        <v>9</v>
      </c>
    </row>
    <row r="81" spans="1:4" x14ac:dyDescent="0.25">
      <c r="A81" t="s">
        <v>153</v>
      </c>
      <c r="B81">
        <v>2</v>
      </c>
      <c r="C81">
        <v>0</v>
      </c>
      <c r="D81" t="s">
        <v>154</v>
      </c>
    </row>
    <row r="82" spans="1:4" x14ac:dyDescent="0.25">
      <c r="A82" t="s">
        <v>155</v>
      </c>
      <c r="B82">
        <v>1</v>
      </c>
      <c r="C82">
        <v>0</v>
      </c>
      <c r="D82" t="s">
        <v>110</v>
      </c>
    </row>
    <row r="83" spans="1:4" x14ac:dyDescent="0.25">
      <c r="A83" t="s">
        <v>156</v>
      </c>
      <c r="B83">
        <v>2</v>
      </c>
      <c r="C83">
        <v>0</v>
      </c>
      <c r="D83" t="s">
        <v>157</v>
      </c>
    </row>
    <row r="84" spans="1:4" x14ac:dyDescent="0.25">
      <c r="A84" t="s">
        <v>158</v>
      </c>
      <c r="B84">
        <v>1</v>
      </c>
      <c r="C84">
        <v>0</v>
      </c>
      <c r="D84" t="s">
        <v>159</v>
      </c>
    </row>
    <row r="85" spans="1:4" x14ac:dyDescent="0.25">
      <c r="A85" t="s">
        <v>160</v>
      </c>
      <c r="B85">
        <v>2</v>
      </c>
      <c r="C85">
        <v>0</v>
      </c>
      <c r="D85" t="s">
        <v>161</v>
      </c>
    </row>
    <row r="86" spans="1:4" x14ac:dyDescent="0.25">
      <c r="A86" t="s">
        <v>162</v>
      </c>
      <c r="B86">
        <v>1</v>
      </c>
      <c r="C86">
        <v>0</v>
      </c>
      <c r="D86" t="s">
        <v>163</v>
      </c>
    </row>
    <row r="87" spans="1:4" x14ac:dyDescent="0.25">
      <c r="A87" t="s">
        <v>164</v>
      </c>
      <c r="B87">
        <v>2</v>
      </c>
      <c r="C87">
        <v>0</v>
      </c>
      <c r="D87" t="s">
        <v>165</v>
      </c>
    </row>
    <row r="88" spans="1:4" x14ac:dyDescent="0.25">
      <c r="A88" t="s">
        <v>166</v>
      </c>
      <c r="B88">
        <v>2</v>
      </c>
      <c r="C88">
        <v>0</v>
      </c>
      <c r="D88" t="s">
        <v>167</v>
      </c>
    </row>
    <row r="89" spans="1:4" x14ac:dyDescent="0.25">
      <c r="A89" t="s">
        <v>168</v>
      </c>
      <c r="B89">
        <v>2</v>
      </c>
      <c r="C89">
        <v>0</v>
      </c>
      <c r="D89" t="s">
        <v>169</v>
      </c>
    </row>
    <row r="90" spans="1:4" x14ac:dyDescent="0.25">
      <c r="A90" t="s">
        <v>170</v>
      </c>
      <c r="B90">
        <v>1</v>
      </c>
      <c r="C90">
        <v>0</v>
      </c>
      <c r="D90" t="s">
        <v>171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workbookViewId="0">
      <selection sqref="A1:D1"/>
    </sheetView>
  </sheetViews>
  <sheetFormatPr defaultRowHeight="15" x14ac:dyDescent="0.25"/>
  <cols>
    <col min="1" max="1" width="62.5703125" bestFit="1" customWidth="1"/>
    <col min="2" max="2" width="9.5703125" customWidth="1"/>
    <col min="3" max="3" width="16.28515625" customWidth="1"/>
    <col min="4" max="4" width="39.8554687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175</v>
      </c>
      <c r="B2">
        <v>55</v>
      </c>
      <c r="C2">
        <v>3</v>
      </c>
      <c r="D2" t="s">
        <v>176</v>
      </c>
    </row>
    <row r="3" spans="1:4" x14ac:dyDescent="0.25">
      <c r="A3" t="s">
        <v>10</v>
      </c>
      <c r="B3">
        <v>10</v>
      </c>
      <c r="C3">
        <v>2</v>
      </c>
      <c r="D3" t="s">
        <v>11</v>
      </c>
    </row>
    <row r="4" spans="1:4" x14ac:dyDescent="0.25">
      <c r="A4" t="s">
        <v>18</v>
      </c>
      <c r="B4">
        <v>2</v>
      </c>
      <c r="C4">
        <v>0</v>
      </c>
      <c r="D4" t="s">
        <v>124</v>
      </c>
    </row>
    <row r="5" spans="1:4" x14ac:dyDescent="0.25">
      <c r="A5" t="s">
        <v>177</v>
      </c>
      <c r="B5">
        <v>1</v>
      </c>
      <c r="C5">
        <v>0</v>
      </c>
      <c r="D5" t="s">
        <v>178</v>
      </c>
    </row>
    <row r="6" spans="1:4" x14ac:dyDescent="0.25">
      <c r="A6" t="s">
        <v>179</v>
      </c>
      <c r="B6">
        <v>2</v>
      </c>
      <c r="C6">
        <v>0</v>
      </c>
      <c r="D6" t="s">
        <v>180</v>
      </c>
    </row>
    <row r="7" spans="1:4" x14ac:dyDescent="0.25">
      <c r="A7" t="s">
        <v>181</v>
      </c>
      <c r="B7">
        <v>2</v>
      </c>
      <c r="C7">
        <v>0</v>
      </c>
      <c r="D7" t="s">
        <v>76</v>
      </c>
    </row>
    <row r="8" spans="1:4" x14ac:dyDescent="0.25">
      <c r="A8" t="s">
        <v>182</v>
      </c>
      <c r="B8">
        <v>1</v>
      </c>
      <c r="C8">
        <v>0</v>
      </c>
      <c r="D8" t="s">
        <v>183</v>
      </c>
    </row>
    <row r="9" spans="1:4" x14ac:dyDescent="0.25">
      <c r="A9" t="s">
        <v>184</v>
      </c>
      <c r="B9">
        <v>6</v>
      </c>
      <c r="C9">
        <v>1</v>
      </c>
      <c r="D9" t="s">
        <v>185</v>
      </c>
    </row>
    <row r="10" spans="1:4" x14ac:dyDescent="0.25">
      <c r="A10" t="s">
        <v>186</v>
      </c>
      <c r="B10">
        <v>2</v>
      </c>
      <c r="C10">
        <v>0</v>
      </c>
      <c r="D10" t="s">
        <v>187</v>
      </c>
    </row>
    <row r="11" spans="1:4" x14ac:dyDescent="0.25">
      <c r="A11" t="s">
        <v>188</v>
      </c>
      <c r="B11">
        <v>2</v>
      </c>
      <c r="C11">
        <v>0</v>
      </c>
      <c r="D11" t="s">
        <v>189</v>
      </c>
    </row>
    <row r="12" spans="1:4" x14ac:dyDescent="0.25">
      <c r="A12" t="s">
        <v>190</v>
      </c>
      <c r="B12">
        <v>2</v>
      </c>
      <c r="C12">
        <v>0</v>
      </c>
      <c r="D12" t="s">
        <v>191</v>
      </c>
    </row>
    <row r="13" spans="1:4" x14ac:dyDescent="0.25">
      <c r="A13" t="s">
        <v>192</v>
      </c>
      <c r="B13">
        <v>2</v>
      </c>
      <c r="C13">
        <v>0</v>
      </c>
      <c r="D13" t="s">
        <v>98</v>
      </c>
    </row>
    <row r="14" spans="1:4" x14ac:dyDescent="0.25">
      <c r="A14" t="s">
        <v>193</v>
      </c>
      <c r="B14">
        <v>2</v>
      </c>
      <c r="C14">
        <v>0</v>
      </c>
      <c r="D14" t="s">
        <v>112</v>
      </c>
    </row>
    <row r="15" spans="1:4" x14ac:dyDescent="0.25">
      <c r="A15" t="s">
        <v>32</v>
      </c>
      <c r="B15">
        <v>2</v>
      </c>
      <c r="C15">
        <v>0</v>
      </c>
      <c r="D15" t="s">
        <v>194</v>
      </c>
    </row>
    <row r="16" spans="1:4" x14ac:dyDescent="0.25">
      <c r="A16" t="s">
        <v>195</v>
      </c>
      <c r="B16">
        <v>1</v>
      </c>
      <c r="C16">
        <v>0</v>
      </c>
      <c r="D16" t="s">
        <v>196</v>
      </c>
    </row>
    <row r="17" spans="1:4" x14ac:dyDescent="0.25">
      <c r="A17" t="s">
        <v>197</v>
      </c>
      <c r="B17">
        <v>1</v>
      </c>
      <c r="C17">
        <v>0</v>
      </c>
      <c r="D17" t="s">
        <v>194</v>
      </c>
    </row>
    <row r="18" spans="1:4" x14ac:dyDescent="0.25">
      <c r="A18" t="s">
        <v>198</v>
      </c>
      <c r="B18">
        <v>2</v>
      </c>
      <c r="C18">
        <v>0</v>
      </c>
      <c r="D18" t="s">
        <v>199</v>
      </c>
    </row>
    <row r="19" spans="1:4" x14ac:dyDescent="0.25">
      <c r="A19" t="s">
        <v>42</v>
      </c>
      <c r="B19">
        <v>2</v>
      </c>
      <c r="C19">
        <v>0</v>
      </c>
      <c r="D19" t="s">
        <v>45</v>
      </c>
    </row>
    <row r="20" spans="1:4" x14ac:dyDescent="0.25">
      <c r="A20" t="s">
        <v>200</v>
      </c>
      <c r="B20">
        <v>2</v>
      </c>
      <c r="C20">
        <v>0</v>
      </c>
      <c r="D20" t="s">
        <v>45</v>
      </c>
    </row>
    <row r="21" spans="1:4" x14ac:dyDescent="0.25">
      <c r="A21" t="s">
        <v>201</v>
      </c>
      <c r="B21">
        <v>2</v>
      </c>
      <c r="C21">
        <v>0</v>
      </c>
      <c r="D21" t="s">
        <v>45</v>
      </c>
    </row>
    <row r="22" spans="1:4" x14ac:dyDescent="0.25">
      <c r="A22" t="s">
        <v>47</v>
      </c>
      <c r="B22">
        <v>2</v>
      </c>
      <c r="C22">
        <v>0</v>
      </c>
      <c r="D22" t="s">
        <v>142</v>
      </c>
    </row>
    <row r="23" spans="1:4" x14ac:dyDescent="0.25">
      <c r="A23" t="s">
        <v>202</v>
      </c>
      <c r="B23">
        <v>2</v>
      </c>
      <c r="C23">
        <v>0</v>
      </c>
      <c r="D23" t="s">
        <v>9</v>
      </c>
    </row>
    <row r="24" spans="1:4" x14ac:dyDescent="0.25">
      <c r="A24" t="s">
        <v>203</v>
      </c>
      <c r="B24">
        <v>4</v>
      </c>
      <c r="C24">
        <v>0</v>
      </c>
      <c r="D24" t="s">
        <v>204</v>
      </c>
    </row>
    <row r="25" spans="1:4" x14ac:dyDescent="0.25">
      <c r="A25" t="s">
        <v>205</v>
      </c>
      <c r="B25">
        <v>4</v>
      </c>
      <c r="C25">
        <v>0</v>
      </c>
      <c r="D25" t="s">
        <v>206</v>
      </c>
    </row>
    <row r="26" spans="1:4" x14ac:dyDescent="0.25">
      <c r="A26" t="s">
        <v>207</v>
      </c>
      <c r="B26">
        <v>2</v>
      </c>
      <c r="C26">
        <v>0</v>
      </c>
      <c r="D26" t="s">
        <v>208</v>
      </c>
    </row>
    <row r="27" spans="1:4" x14ac:dyDescent="0.25">
      <c r="A27" t="s">
        <v>49</v>
      </c>
      <c r="B27">
        <v>18</v>
      </c>
      <c r="C27">
        <v>3</v>
      </c>
      <c r="D27" t="s">
        <v>50</v>
      </c>
    </row>
    <row r="28" spans="1:4" x14ac:dyDescent="0.25">
      <c r="A28" t="s">
        <v>51</v>
      </c>
      <c r="B28">
        <v>1</v>
      </c>
      <c r="C28">
        <v>0</v>
      </c>
      <c r="D28" t="s">
        <v>209</v>
      </c>
    </row>
    <row r="29" spans="1:4" x14ac:dyDescent="0.25">
      <c r="A29" t="s">
        <v>210</v>
      </c>
      <c r="B29">
        <v>2</v>
      </c>
      <c r="C29">
        <v>0</v>
      </c>
      <c r="D29" t="s">
        <v>90</v>
      </c>
    </row>
    <row r="30" spans="1:4" x14ac:dyDescent="0.25">
      <c r="A30" t="s">
        <v>211</v>
      </c>
      <c r="B30">
        <v>1</v>
      </c>
      <c r="C30">
        <v>0</v>
      </c>
      <c r="D30" t="s">
        <v>212</v>
      </c>
    </row>
    <row r="31" spans="1:4" x14ac:dyDescent="0.25">
      <c r="A31" t="s">
        <v>59</v>
      </c>
      <c r="B31">
        <v>20</v>
      </c>
      <c r="C31">
        <v>3</v>
      </c>
      <c r="D31" t="s">
        <v>60</v>
      </c>
    </row>
    <row r="32" spans="1:4" x14ac:dyDescent="0.25">
      <c r="A32" t="s">
        <v>213</v>
      </c>
      <c r="B32">
        <v>2</v>
      </c>
      <c r="C32">
        <v>0</v>
      </c>
      <c r="D32" t="s">
        <v>214</v>
      </c>
    </row>
    <row r="33" spans="1:4" x14ac:dyDescent="0.25">
      <c r="A33" t="s">
        <v>215</v>
      </c>
      <c r="B33">
        <v>65</v>
      </c>
      <c r="C33">
        <v>3</v>
      </c>
      <c r="D33" t="s">
        <v>216</v>
      </c>
    </row>
    <row r="34" spans="1:4" x14ac:dyDescent="0.25">
      <c r="A34" t="s">
        <v>217</v>
      </c>
      <c r="B34">
        <v>1</v>
      </c>
      <c r="C34">
        <v>0</v>
      </c>
      <c r="D34" t="s">
        <v>218</v>
      </c>
    </row>
    <row r="35" spans="1:4" x14ac:dyDescent="0.25">
      <c r="A35" t="s">
        <v>219</v>
      </c>
      <c r="B35">
        <v>2</v>
      </c>
      <c r="C35">
        <v>0</v>
      </c>
      <c r="D35" t="s">
        <v>220</v>
      </c>
    </row>
    <row r="36" spans="1:4" x14ac:dyDescent="0.25">
      <c r="A36" t="s">
        <v>221</v>
      </c>
      <c r="B36">
        <v>1</v>
      </c>
      <c r="C36">
        <v>0</v>
      </c>
      <c r="D36" t="s">
        <v>222</v>
      </c>
    </row>
    <row r="37" spans="1:4" x14ac:dyDescent="0.25">
      <c r="A37" t="s">
        <v>223</v>
      </c>
      <c r="B37">
        <v>2</v>
      </c>
      <c r="C37">
        <v>0</v>
      </c>
      <c r="D37" t="s">
        <v>224</v>
      </c>
    </row>
    <row r="38" spans="1:4" x14ac:dyDescent="0.25">
      <c r="A38" t="s">
        <v>225</v>
      </c>
      <c r="B38">
        <v>2</v>
      </c>
      <c r="C38">
        <v>0</v>
      </c>
      <c r="D38" t="s">
        <v>70</v>
      </c>
    </row>
    <row r="39" spans="1:4" x14ac:dyDescent="0.25">
      <c r="A39" t="s">
        <v>226</v>
      </c>
      <c r="B39">
        <v>1</v>
      </c>
      <c r="C39">
        <v>0</v>
      </c>
      <c r="D39" t="s">
        <v>227</v>
      </c>
    </row>
    <row r="40" spans="1:4" x14ac:dyDescent="0.25">
      <c r="A40" t="s">
        <v>71</v>
      </c>
      <c r="B40">
        <v>1</v>
      </c>
      <c r="C40">
        <v>0</v>
      </c>
      <c r="D40" t="s">
        <v>100</v>
      </c>
    </row>
    <row r="41" spans="1:4" x14ac:dyDescent="0.25">
      <c r="A41" t="s">
        <v>228</v>
      </c>
      <c r="B41">
        <v>2</v>
      </c>
      <c r="C41">
        <v>0</v>
      </c>
      <c r="D41" t="s">
        <v>229</v>
      </c>
    </row>
    <row r="42" spans="1:4" x14ac:dyDescent="0.25">
      <c r="A42" t="s">
        <v>230</v>
      </c>
      <c r="B42">
        <v>1</v>
      </c>
      <c r="C42">
        <v>0</v>
      </c>
      <c r="D42" t="s">
        <v>229</v>
      </c>
    </row>
    <row r="43" spans="1:4" x14ac:dyDescent="0.25">
      <c r="A43" t="s">
        <v>231</v>
      </c>
      <c r="B43">
        <v>2</v>
      </c>
      <c r="C43">
        <v>0</v>
      </c>
      <c r="D43" t="s">
        <v>232</v>
      </c>
    </row>
    <row r="44" spans="1:4" x14ac:dyDescent="0.25">
      <c r="A44" t="s">
        <v>233</v>
      </c>
      <c r="B44">
        <v>2</v>
      </c>
      <c r="C44">
        <v>0</v>
      </c>
      <c r="D44" t="s">
        <v>234</v>
      </c>
    </row>
    <row r="45" spans="1:4" x14ac:dyDescent="0.25">
      <c r="A45" t="s">
        <v>235</v>
      </c>
      <c r="B45">
        <v>2</v>
      </c>
      <c r="C45">
        <v>0</v>
      </c>
      <c r="D45" t="s">
        <v>236</v>
      </c>
    </row>
    <row r="46" spans="1:4" x14ac:dyDescent="0.25">
      <c r="A46" t="s">
        <v>237</v>
      </c>
      <c r="B46">
        <v>2</v>
      </c>
      <c r="C46">
        <v>0</v>
      </c>
      <c r="D46" t="s">
        <v>238</v>
      </c>
    </row>
    <row r="47" spans="1:4" x14ac:dyDescent="0.25">
      <c r="A47" t="s">
        <v>239</v>
      </c>
      <c r="B47">
        <v>1</v>
      </c>
      <c r="C47">
        <v>0</v>
      </c>
      <c r="D47" t="s">
        <v>240</v>
      </c>
    </row>
    <row r="48" spans="1:4" x14ac:dyDescent="0.25">
      <c r="A48" t="s">
        <v>93</v>
      </c>
      <c r="B48">
        <v>1</v>
      </c>
      <c r="C48">
        <v>0</v>
      </c>
      <c r="D48" t="s">
        <v>212</v>
      </c>
    </row>
    <row r="49" spans="1:4" x14ac:dyDescent="0.25">
      <c r="A49" t="s">
        <v>241</v>
      </c>
      <c r="B49">
        <v>2</v>
      </c>
      <c r="C49">
        <v>0</v>
      </c>
      <c r="D49" t="s">
        <v>130</v>
      </c>
    </row>
    <row r="50" spans="1:4" x14ac:dyDescent="0.25">
      <c r="A50" t="s">
        <v>242</v>
      </c>
      <c r="B50">
        <v>5</v>
      </c>
      <c r="C50">
        <v>1</v>
      </c>
      <c r="D50" t="s">
        <v>243</v>
      </c>
    </row>
    <row r="51" spans="1:4" x14ac:dyDescent="0.25">
      <c r="A51" t="s">
        <v>244</v>
      </c>
      <c r="B51">
        <v>2</v>
      </c>
      <c r="C51">
        <v>0</v>
      </c>
      <c r="D51" t="s">
        <v>245</v>
      </c>
    </row>
    <row r="52" spans="1:4" x14ac:dyDescent="0.25">
      <c r="A52" t="s">
        <v>105</v>
      </c>
      <c r="B52">
        <v>1</v>
      </c>
      <c r="C52">
        <v>0</v>
      </c>
      <c r="D52" t="s">
        <v>246</v>
      </c>
    </row>
    <row r="53" spans="1:4" x14ac:dyDescent="0.25">
      <c r="A53" t="s">
        <v>247</v>
      </c>
      <c r="B53">
        <v>1</v>
      </c>
      <c r="C53">
        <v>0</v>
      </c>
      <c r="D53" t="s">
        <v>214</v>
      </c>
    </row>
    <row r="54" spans="1:4" x14ac:dyDescent="0.25">
      <c r="A54" t="s">
        <v>248</v>
      </c>
      <c r="B54">
        <v>1</v>
      </c>
      <c r="C54">
        <v>0</v>
      </c>
      <c r="D54" t="s">
        <v>249</v>
      </c>
    </row>
    <row r="55" spans="1:4" x14ac:dyDescent="0.25">
      <c r="A55" t="s">
        <v>250</v>
      </c>
      <c r="B55">
        <v>2</v>
      </c>
      <c r="C55">
        <v>0</v>
      </c>
      <c r="D55" t="s">
        <v>126</v>
      </c>
    </row>
    <row r="56" spans="1:4" x14ac:dyDescent="0.25">
      <c r="A56" t="s">
        <v>251</v>
      </c>
      <c r="B56">
        <v>2</v>
      </c>
      <c r="C56">
        <v>0</v>
      </c>
      <c r="D56" t="s">
        <v>252</v>
      </c>
    </row>
    <row r="57" spans="1:4" x14ac:dyDescent="0.25">
      <c r="A57" t="s">
        <v>131</v>
      </c>
      <c r="B57">
        <v>1</v>
      </c>
      <c r="C57">
        <v>0</v>
      </c>
      <c r="D57" t="s">
        <v>222</v>
      </c>
    </row>
    <row r="58" spans="1:4" x14ac:dyDescent="0.25">
      <c r="A58" t="s">
        <v>253</v>
      </c>
      <c r="B58">
        <v>2</v>
      </c>
      <c r="C58">
        <v>0</v>
      </c>
      <c r="D58" t="s">
        <v>133</v>
      </c>
    </row>
    <row r="59" spans="1:4" x14ac:dyDescent="0.25">
      <c r="A59" t="s">
        <v>254</v>
      </c>
      <c r="B59">
        <v>2</v>
      </c>
      <c r="C59">
        <v>0</v>
      </c>
      <c r="D59" t="s">
        <v>255</v>
      </c>
    </row>
    <row r="60" spans="1:4" x14ac:dyDescent="0.25">
      <c r="A60" t="s">
        <v>256</v>
      </c>
      <c r="B60">
        <v>2</v>
      </c>
      <c r="C60">
        <v>0</v>
      </c>
      <c r="D60" t="s">
        <v>257</v>
      </c>
    </row>
    <row r="61" spans="1:4" x14ac:dyDescent="0.25">
      <c r="A61" t="s">
        <v>258</v>
      </c>
      <c r="B61">
        <v>2</v>
      </c>
      <c r="C61">
        <v>0</v>
      </c>
      <c r="D61" t="s">
        <v>9</v>
      </c>
    </row>
    <row r="62" spans="1:4" x14ac:dyDescent="0.25">
      <c r="A62" t="s">
        <v>259</v>
      </c>
      <c r="B62">
        <v>2</v>
      </c>
      <c r="C62">
        <v>0</v>
      </c>
      <c r="D62" t="s">
        <v>260</v>
      </c>
    </row>
    <row r="63" spans="1:4" x14ac:dyDescent="0.25">
      <c r="A63" t="s">
        <v>261</v>
      </c>
      <c r="B63">
        <v>2</v>
      </c>
      <c r="C63">
        <v>0</v>
      </c>
      <c r="D63" t="s">
        <v>262</v>
      </c>
    </row>
    <row r="64" spans="1:4" x14ac:dyDescent="0.25">
      <c r="A64" t="s">
        <v>152</v>
      </c>
      <c r="B64">
        <v>2</v>
      </c>
      <c r="C64">
        <v>0</v>
      </c>
      <c r="D64" t="s">
        <v>262</v>
      </c>
    </row>
    <row r="65" spans="1:4" x14ac:dyDescent="0.25">
      <c r="A65" t="s">
        <v>263</v>
      </c>
      <c r="B65">
        <v>1</v>
      </c>
      <c r="C65">
        <v>0</v>
      </c>
      <c r="D65" t="s">
        <v>142</v>
      </c>
    </row>
    <row r="66" spans="1:4" x14ac:dyDescent="0.25">
      <c r="A66" t="s">
        <v>264</v>
      </c>
      <c r="B66">
        <v>2</v>
      </c>
      <c r="C66">
        <v>0</v>
      </c>
      <c r="D66" t="s">
        <v>265</v>
      </c>
    </row>
    <row r="67" spans="1:4" x14ac:dyDescent="0.25">
      <c r="A67" t="s">
        <v>266</v>
      </c>
      <c r="B67">
        <v>1</v>
      </c>
      <c r="C67">
        <v>0</v>
      </c>
      <c r="D67" t="s">
        <v>86</v>
      </c>
    </row>
    <row r="68" spans="1:4" x14ac:dyDescent="0.25">
      <c r="A68" t="s">
        <v>267</v>
      </c>
      <c r="B68">
        <v>1</v>
      </c>
      <c r="C68">
        <v>0</v>
      </c>
      <c r="D68" t="s">
        <v>224</v>
      </c>
    </row>
    <row r="69" spans="1:4" x14ac:dyDescent="0.25">
      <c r="A69" t="s">
        <v>268</v>
      </c>
      <c r="B69">
        <v>5</v>
      </c>
      <c r="C69">
        <v>1</v>
      </c>
      <c r="D69" t="s">
        <v>269</v>
      </c>
    </row>
    <row r="70" spans="1:4" x14ac:dyDescent="0.25">
      <c r="A70" t="s">
        <v>270</v>
      </c>
      <c r="B70">
        <v>1</v>
      </c>
      <c r="C70">
        <v>0</v>
      </c>
      <c r="D70" t="s">
        <v>271</v>
      </c>
    </row>
    <row r="71" spans="1:4" x14ac:dyDescent="0.25">
      <c r="A71" t="s">
        <v>272</v>
      </c>
      <c r="B71">
        <v>1</v>
      </c>
      <c r="C71">
        <v>0</v>
      </c>
      <c r="D71" t="s">
        <v>273</v>
      </c>
    </row>
    <row r="72" spans="1:4" x14ac:dyDescent="0.25">
      <c r="A72" t="s">
        <v>274</v>
      </c>
      <c r="B72">
        <v>2</v>
      </c>
      <c r="C72">
        <v>0</v>
      </c>
      <c r="D72" t="s">
        <v>165</v>
      </c>
    </row>
    <row r="73" spans="1:4" x14ac:dyDescent="0.25">
      <c r="A73" t="s">
        <v>160</v>
      </c>
      <c r="B73">
        <v>2</v>
      </c>
      <c r="C73">
        <v>0</v>
      </c>
      <c r="D73" t="s">
        <v>275</v>
      </c>
    </row>
    <row r="74" spans="1:4" x14ac:dyDescent="0.25">
      <c r="A74" t="s">
        <v>162</v>
      </c>
      <c r="B74">
        <v>1</v>
      </c>
      <c r="C74">
        <v>0</v>
      </c>
      <c r="D74" t="s">
        <v>276</v>
      </c>
    </row>
    <row r="75" spans="1:4" x14ac:dyDescent="0.25">
      <c r="A75" t="s">
        <v>277</v>
      </c>
      <c r="B75">
        <v>11</v>
      </c>
      <c r="C75">
        <v>2</v>
      </c>
      <c r="D75" t="s">
        <v>278</v>
      </c>
    </row>
    <row r="76" spans="1:4" x14ac:dyDescent="0.25">
      <c r="A76" t="s">
        <v>279</v>
      </c>
      <c r="B76">
        <v>2</v>
      </c>
      <c r="C76">
        <v>0</v>
      </c>
      <c r="D76" t="s">
        <v>280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workbookViewId="0">
      <selection activeCell="B1" sqref="B1:C87"/>
    </sheetView>
  </sheetViews>
  <sheetFormatPr defaultRowHeight="15" x14ac:dyDescent="0.25"/>
  <cols>
    <col min="1" max="1" width="57.42578125" bestFit="1" customWidth="1"/>
    <col min="2" max="2" width="24.85546875" customWidth="1"/>
    <col min="3" max="3" width="20.5703125" customWidth="1"/>
    <col min="4" max="4" width="64.140625" bestFit="1" customWidth="1"/>
  </cols>
  <sheetData>
    <row r="1" spans="1:4" x14ac:dyDescent="0.25">
      <c r="A1" t="s">
        <v>293</v>
      </c>
      <c r="B1" t="s">
        <v>447</v>
      </c>
      <c r="C1" t="s">
        <v>448</v>
      </c>
      <c r="D1" t="s">
        <v>365</v>
      </c>
    </row>
    <row r="2" spans="1:4" x14ac:dyDescent="0.25">
      <c r="A2" t="s">
        <v>294</v>
      </c>
      <c r="B2">
        <v>2</v>
      </c>
      <c r="C2">
        <v>0</v>
      </c>
      <c r="D2" t="s">
        <v>366</v>
      </c>
    </row>
    <row r="3" spans="1:4" x14ac:dyDescent="0.25">
      <c r="A3" t="s">
        <v>160</v>
      </c>
      <c r="B3">
        <v>2</v>
      </c>
      <c r="C3">
        <v>0</v>
      </c>
      <c r="D3" t="s">
        <v>180</v>
      </c>
    </row>
    <row r="4" spans="1:4" x14ac:dyDescent="0.25">
      <c r="A4" t="s">
        <v>295</v>
      </c>
      <c r="B4">
        <v>2</v>
      </c>
      <c r="C4">
        <v>0</v>
      </c>
      <c r="D4" t="s">
        <v>367</v>
      </c>
    </row>
    <row r="5" spans="1:4" x14ac:dyDescent="0.25">
      <c r="A5" t="s">
        <v>296</v>
      </c>
      <c r="B5">
        <v>2</v>
      </c>
      <c r="C5">
        <v>0</v>
      </c>
      <c r="D5" t="s">
        <v>234</v>
      </c>
    </row>
    <row r="6" spans="1:4" x14ac:dyDescent="0.25">
      <c r="A6" t="s">
        <v>297</v>
      </c>
      <c r="B6">
        <v>2</v>
      </c>
      <c r="C6">
        <v>0</v>
      </c>
      <c r="D6" t="s">
        <v>56</v>
      </c>
    </row>
    <row r="7" spans="1:4" x14ac:dyDescent="0.25">
      <c r="A7" t="s">
        <v>298</v>
      </c>
      <c r="B7">
        <v>2</v>
      </c>
      <c r="C7">
        <v>0</v>
      </c>
      <c r="D7" t="s">
        <v>368</v>
      </c>
    </row>
    <row r="8" spans="1:4" x14ac:dyDescent="0.25">
      <c r="A8" t="s">
        <v>299</v>
      </c>
      <c r="B8">
        <v>1</v>
      </c>
      <c r="C8">
        <v>0</v>
      </c>
      <c r="D8" t="s">
        <v>187</v>
      </c>
    </row>
    <row r="9" spans="1:4" x14ac:dyDescent="0.25">
      <c r="A9" t="s">
        <v>300</v>
      </c>
      <c r="B9">
        <v>1</v>
      </c>
      <c r="C9">
        <v>0</v>
      </c>
      <c r="D9" t="s">
        <v>60</v>
      </c>
    </row>
    <row r="10" spans="1:4" x14ac:dyDescent="0.25">
      <c r="A10" t="s">
        <v>16</v>
      </c>
      <c r="B10">
        <v>2</v>
      </c>
      <c r="C10">
        <v>0</v>
      </c>
    </row>
    <row r="11" spans="1:4" x14ac:dyDescent="0.25">
      <c r="A11" t="s">
        <v>301</v>
      </c>
      <c r="B11">
        <v>2</v>
      </c>
      <c r="C11">
        <v>0</v>
      </c>
      <c r="D11" t="s">
        <v>369</v>
      </c>
    </row>
    <row r="12" spans="1:4" x14ac:dyDescent="0.25">
      <c r="A12" t="s">
        <v>302</v>
      </c>
      <c r="B12">
        <v>4</v>
      </c>
      <c r="C12">
        <v>0</v>
      </c>
      <c r="D12" t="s">
        <v>370</v>
      </c>
    </row>
    <row r="13" spans="1:4" x14ac:dyDescent="0.25">
      <c r="A13" t="s">
        <v>303</v>
      </c>
      <c r="B13">
        <v>2</v>
      </c>
      <c r="C13">
        <v>0</v>
      </c>
      <c r="D13" t="s">
        <v>371</v>
      </c>
    </row>
    <row r="14" spans="1:4" x14ac:dyDescent="0.25">
      <c r="A14" t="s">
        <v>304</v>
      </c>
      <c r="B14">
        <v>2</v>
      </c>
      <c r="C14">
        <v>0</v>
      </c>
      <c r="D14" t="s">
        <v>372</v>
      </c>
    </row>
    <row r="15" spans="1:4" x14ac:dyDescent="0.25">
      <c r="A15" t="s">
        <v>305</v>
      </c>
      <c r="B15">
        <v>1</v>
      </c>
      <c r="C15">
        <v>0</v>
      </c>
      <c r="D15" t="s">
        <v>96</v>
      </c>
    </row>
    <row r="16" spans="1:4" x14ac:dyDescent="0.25">
      <c r="A16" t="s">
        <v>22</v>
      </c>
      <c r="B16">
        <v>2</v>
      </c>
      <c r="C16">
        <v>1</v>
      </c>
      <c r="D16" t="s">
        <v>82</v>
      </c>
    </row>
    <row r="17" spans="1:4" x14ac:dyDescent="0.25">
      <c r="A17" t="s">
        <v>14</v>
      </c>
      <c r="B17">
        <v>1</v>
      </c>
      <c r="C17">
        <v>0</v>
      </c>
      <c r="D17" t="s">
        <v>15</v>
      </c>
    </row>
    <row r="18" spans="1:4" x14ac:dyDescent="0.25">
      <c r="A18" t="s">
        <v>59</v>
      </c>
      <c r="B18">
        <v>2</v>
      </c>
      <c r="C18">
        <v>0</v>
      </c>
      <c r="D18" t="s">
        <v>169</v>
      </c>
    </row>
    <row r="19" spans="1:4" x14ac:dyDescent="0.25">
      <c r="A19" t="s">
        <v>306</v>
      </c>
      <c r="B19">
        <v>6</v>
      </c>
      <c r="C19">
        <v>0</v>
      </c>
      <c r="D19" t="s">
        <v>373</v>
      </c>
    </row>
    <row r="20" spans="1:4" x14ac:dyDescent="0.25">
      <c r="A20" t="s">
        <v>307</v>
      </c>
      <c r="B20">
        <v>2</v>
      </c>
      <c r="C20">
        <v>0</v>
      </c>
      <c r="D20" t="s">
        <v>238</v>
      </c>
    </row>
    <row r="21" spans="1:4" x14ac:dyDescent="0.25">
      <c r="A21" t="s">
        <v>308</v>
      </c>
      <c r="B21">
        <v>9</v>
      </c>
      <c r="C21">
        <v>0</v>
      </c>
      <c r="D21" t="s">
        <v>157</v>
      </c>
    </row>
    <row r="22" spans="1:4" x14ac:dyDescent="0.25">
      <c r="A22" t="s">
        <v>309</v>
      </c>
      <c r="B22">
        <v>41</v>
      </c>
      <c r="C22">
        <v>0</v>
      </c>
      <c r="D22" t="s">
        <v>11</v>
      </c>
    </row>
    <row r="23" spans="1:4" x14ac:dyDescent="0.25">
      <c r="A23" t="s">
        <v>310</v>
      </c>
      <c r="B23">
        <v>2</v>
      </c>
      <c r="C23">
        <v>0</v>
      </c>
      <c r="D23" t="s">
        <v>374</v>
      </c>
    </row>
    <row r="24" spans="1:4" x14ac:dyDescent="0.25">
      <c r="A24" t="s">
        <v>311</v>
      </c>
      <c r="B24">
        <v>2</v>
      </c>
      <c r="C24">
        <v>0</v>
      </c>
      <c r="D24" t="s">
        <v>208</v>
      </c>
    </row>
    <row r="25" spans="1:4" x14ac:dyDescent="0.25">
      <c r="A25" t="s">
        <v>312</v>
      </c>
      <c r="B25">
        <v>1</v>
      </c>
      <c r="C25">
        <v>0</v>
      </c>
      <c r="D25" t="s">
        <v>375</v>
      </c>
    </row>
    <row r="26" spans="1:4" x14ac:dyDescent="0.25">
      <c r="A26" t="s">
        <v>313</v>
      </c>
      <c r="B26">
        <v>1</v>
      </c>
      <c r="C26">
        <v>0</v>
      </c>
      <c r="D26" t="s">
        <v>92</v>
      </c>
    </row>
    <row r="27" spans="1:4" x14ac:dyDescent="0.25">
      <c r="A27" t="s">
        <v>314</v>
      </c>
      <c r="B27">
        <v>1</v>
      </c>
      <c r="C27">
        <v>0</v>
      </c>
      <c r="D27" t="s">
        <v>376</v>
      </c>
    </row>
    <row r="28" spans="1:4" x14ac:dyDescent="0.25">
      <c r="A28" t="s">
        <v>315</v>
      </c>
      <c r="B28">
        <v>2</v>
      </c>
      <c r="C28">
        <v>0</v>
      </c>
      <c r="D28" t="s">
        <v>90</v>
      </c>
    </row>
    <row r="29" spans="1:4" x14ac:dyDescent="0.25">
      <c r="A29" t="s">
        <v>10</v>
      </c>
      <c r="B29">
        <v>2</v>
      </c>
      <c r="C29">
        <v>1</v>
      </c>
      <c r="D29" t="s">
        <v>11</v>
      </c>
    </row>
    <row r="30" spans="1:4" x14ac:dyDescent="0.25">
      <c r="A30" t="s">
        <v>316</v>
      </c>
      <c r="B30">
        <v>1</v>
      </c>
      <c r="C30">
        <v>0</v>
      </c>
      <c r="D30" t="s">
        <v>7</v>
      </c>
    </row>
    <row r="31" spans="1:4" x14ac:dyDescent="0.25">
      <c r="A31" t="s">
        <v>317</v>
      </c>
      <c r="B31">
        <v>2</v>
      </c>
      <c r="C31">
        <v>0</v>
      </c>
      <c r="D31" t="s">
        <v>224</v>
      </c>
    </row>
    <row r="32" spans="1:4" x14ac:dyDescent="0.25">
      <c r="A32" t="s">
        <v>318</v>
      </c>
      <c r="B32">
        <v>4</v>
      </c>
      <c r="C32">
        <v>0</v>
      </c>
      <c r="D32" t="s">
        <v>157</v>
      </c>
    </row>
    <row r="33" spans="1:4" x14ac:dyDescent="0.25">
      <c r="A33" t="s">
        <v>319</v>
      </c>
      <c r="B33">
        <v>12</v>
      </c>
      <c r="C33">
        <v>0</v>
      </c>
      <c r="D33" t="s">
        <v>31</v>
      </c>
    </row>
    <row r="34" spans="1:4" x14ac:dyDescent="0.25">
      <c r="A34" t="s">
        <v>320</v>
      </c>
      <c r="B34">
        <v>2</v>
      </c>
      <c r="C34">
        <v>0</v>
      </c>
      <c r="D34" t="s">
        <v>108</v>
      </c>
    </row>
    <row r="35" spans="1:4" x14ac:dyDescent="0.25">
      <c r="A35" t="s">
        <v>321</v>
      </c>
      <c r="B35">
        <v>4</v>
      </c>
      <c r="C35">
        <v>0</v>
      </c>
      <c r="D35" t="s">
        <v>377</v>
      </c>
    </row>
    <row r="36" spans="1:4" x14ac:dyDescent="0.25">
      <c r="A36" t="s">
        <v>322</v>
      </c>
      <c r="B36">
        <v>2</v>
      </c>
      <c r="C36">
        <v>0</v>
      </c>
      <c r="D36" t="s">
        <v>377</v>
      </c>
    </row>
    <row r="37" spans="1:4" x14ac:dyDescent="0.25">
      <c r="A37" t="s">
        <v>323</v>
      </c>
      <c r="B37">
        <v>1</v>
      </c>
      <c r="C37">
        <v>0</v>
      </c>
      <c r="D37" t="s">
        <v>102</v>
      </c>
    </row>
    <row r="38" spans="1:4" x14ac:dyDescent="0.25">
      <c r="A38" t="s">
        <v>324</v>
      </c>
      <c r="B38">
        <v>1</v>
      </c>
      <c r="C38">
        <v>0</v>
      </c>
      <c r="D38" t="s">
        <v>378</v>
      </c>
    </row>
    <row r="39" spans="1:4" x14ac:dyDescent="0.25">
      <c r="A39" t="s">
        <v>113</v>
      </c>
      <c r="B39">
        <v>18</v>
      </c>
      <c r="C39">
        <v>0</v>
      </c>
      <c r="D39" t="s">
        <v>252</v>
      </c>
    </row>
    <row r="40" spans="1:4" x14ac:dyDescent="0.25">
      <c r="A40" t="s">
        <v>325</v>
      </c>
      <c r="B40">
        <v>6</v>
      </c>
      <c r="C40">
        <v>0</v>
      </c>
      <c r="D40" t="s">
        <v>163</v>
      </c>
    </row>
    <row r="41" spans="1:4" x14ac:dyDescent="0.25">
      <c r="A41" t="s">
        <v>326</v>
      </c>
      <c r="B41">
        <v>2</v>
      </c>
      <c r="C41">
        <v>0</v>
      </c>
      <c r="D41" t="s">
        <v>379</v>
      </c>
    </row>
    <row r="42" spans="1:4" x14ac:dyDescent="0.25">
      <c r="A42" t="s">
        <v>327</v>
      </c>
      <c r="B42">
        <v>2</v>
      </c>
      <c r="C42">
        <v>0</v>
      </c>
      <c r="D42" t="s">
        <v>245</v>
      </c>
    </row>
    <row r="43" spans="1:4" x14ac:dyDescent="0.25">
      <c r="A43" t="s">
        <v>328</v>
      </c>
      <c r="B43">
        <v>2</v>
      </c>
      <c r="C43">
        <v>0</v>
      </c>
    </row>
    <row r="44" spans="1:4" x14ac:dyDescent="0.25">
      <c r="A44" t="s">
        <v>329</v>
      </c>
      <c r="B44">
        <v>1</v>
      </c>
      <c r="C44">
        <v>0</v>
      </c>
    </row>
    <row r="45" spans="1:4" x14ac:dyDescent="0.25">
      <c r="A45" t="s">
        <v>242</v>
      </c>
      <c r="B45">
        <v>1</v>
      </c>
      <c r="C45">
        <v>2</v>
      </c>
      <c r="D45" t="s">
        <v>72</v>
      </c>
    </row>
    <row r="46" spans="1:4" x14ac:dyDescent="0.25">
      <c r="A46" t="s">
        <v>61</v>
      </c>
      <c r="B46">
        <v>1</v>
      </c>
      <c r="C46">
        <v>3</v>
      </c>
      <c r="D46" t="s">
        <v>380</v>
      </c>
    </row>
    <row r="47" spans="1:4" x14ac:dyDescent="0.25">
      <c r="A47" t="s">
        <v>49</v>
      </c>
      <c r="B47">
        <v>2</v>
      </c>
      <c r="C47">
        <v>0</v>
      </c>
      <c r="D47" t="s">
        <v>50</v>
      </c>
    </row>
    <row r="48" spans="1:4" x14ac:dyDescent="0.25">
      <c r="A48" t="s">
        <v>63</v>
      </c>
      <c r="B48">
        <v>2</v>
      </c>
      <c r="C48">
        <v>3</v>
      </c>
      <c r="D48" t="s">
        <v>381</v>
      </c>
    </row>
    <row r="49" spans="1:4" x14ac:dyDescent="0.25">
      <c r="A49" t="s">
        <v>73</v>
      </c>
      <c r="B49">
        <v>1</v>
      </c>
      <c r="C49">
        <v>1</v>
      </c>
      <c r="D49" t="s">
        <v>98</v>
      </c>
    </row>
    <row r="50" spans="1:4" x14ac:dyDescent="0.25">
      <c r="A50" t="s">
        <v>330</v>
      </c>
      <c r="B50">
        <v>2</v>
      </c>
      <c r="C50">
        <v>1</v>
      </c>
    </row>
    <row r="51" spans="1:4" x14ac:dyDescent="0.25">
      <c r="A51" t="s">
        <v>331</v>
      </c>
      <c r="B51">
        <v>40</v>
      </c>
      <c r="C51">
        <v>0</v>
      </c>
      <c r="D51" t="s">
        <v>382</v>
      </c>
    </row>
    <row r="52" spans="1:4" x14ac:dyDescent="0.25">
      <c r="A52" t="s">
        <v>332</v>
      </c>
      <c r="B52">
        <v>2</v>
      </c>
      <c r="C52">
        <v>0</v>
      </c>
    </row>
    <row r="53" spans="1:4" x14ac:dyDescent="0.25">
      <c r="A53" t="s">
        <v>333</v>
      </c>
      <c r="B53">
        <v>2</v>
      </c>
      <c r="C53">
        <v>0</v>
      </c>
    </row>
    <row r="54" spans="1:4" x14ac:dyDescent="0.25">
      <c r="A54" t="s">
        <v>334</v>
      </c>
      <c r="B54">
        <v>2</v>
      </c>
      <c r="C54">
        <v>0</v>
      </c>
    </row>
    <row r="55" spans="1:4" x14ac:dyDescent="0.25">
      <c r="A55" t="s">
        <v>335</v>
      </c>
      <c r="B55">
        <v>2</v>
      </c>
      <c r="C55">
        <v>0</v>
      </c>
    </row>
    <row r="56" spans="1:4" x14ac:dyDescent="0.25">
      <c r="A56" t="s">
        <v>164</v>
      </c>
      <c r="B56">
        <v>7</v>
      </c>
      <c r="C56">
        <v>0</v>
      </c>
    </row>
    <row r="57" spans="1:4" x14ac:dyDescent="0.25">
      <c r="A57" t="s">
        <v>336</v>
      </c>
      <c r="B57">
        <v>2</v>
      </c>
      <c r="C57">
        <v>0</v>
      </c>
      <c r="D57" t="s">
        <v>383</v>
      </c>
    </row>
    <row r="58" spans="1:4" x14ac:dyDescent="0.25">
      <c r="A58" t="s">
        <v>337</v>
      </c>
      <c r="B58">
        <v>11</v>
      </c>
      <c r="C58">
        <v>0</v>
      </c>
      <c r="D58" t="s">
        <v>191</v>
      </c>
    </row>
    <row r="59" spans="1:4" x14ac:dyDescent="0.25">
      <c r="A59" t="s">
        <v>338</v>
      </c>
      <c r="B59">
        <v>2</v>
      </c>
      <c r="C59">
        <v>0</v>
      </c>
      <c r="D59" t="s">
        <v>384</v>
      </c>
    </row>
    <row r="60" spans="1:4" x14ac:dyDescent="0.25">
      <c r="A60" t="s">
        <v>277</v>
      </c>
      <c r="B60">
        <v>3</v>
      </c>
      <c r="C60">
        <v>3</v>
      </c>
      <c r="D60" t="s">
        <v>278</v>
      </c>
    </row>
    <row r="61" spans="1:4" x14ac:dyDescent="0.25">
      <c r="A61" t="s">
        <v>261</v>
      </c>
      <c r="B61">
        <v>2</v>
      </c>
      <c r="C61">
        <v>0</v>
      </c>
    </row>
    <row r="62" spans="1:4" x14ac:dyDescent="0.25">
      <c r="A62" t="s">
        <v>339</v>
      </c>
      <c r="B62">
        <v>2</v>
      </c>
      <c r="C62">
        <v>0</v>
      </c>
      <c r="D62" t="s">
        <v>385</v>
      </c>
    </row>
    <row r="63" spans="1:4" x14ac:dyDescent="0.25">
      <c r="A63" t="s">
        <v>340</v>
      </c>
      <c r="B63">
        <v>2</v>
      </c>
      <c r="C63">
        <v>2</v>
      </c>
    </row>
    <row r="64" spans="1:4" x14ac:dyDescent="0.25">
      <c r="A64" t="s">
        <v>341</v>
      </c>
      <c r="B64">
        <v>4</v>
      </c>
      <c r="C64">
        <v>0</v>
      </c>
      <c r="D64" t="s">
        <v>386</v>
      </c>
    </row>
    <row r="65" spans="1:4" x14ac:dyDescent="0.25">
      <c r="A65" t="s">
        <v>342</v>
      </c>
      <c r="B65">
        <v>2</v>
      </c>
      <c r="C65">
        <v>0</v>
      </c>
      <c r="D65" t="s">
        <v>194</v>
      </c>
    </row>
    <row r="66" spans="1:4" x14ac:dyDescent="0.25">
      <c r="A66" t="s">
        <v>343</v>
      </c>
      <c r="B66">
        <v>2</v>
      </c>
      <c r="C66">
        <v>0</v>
      </c>
      <c r="D66" t="s">
        <v>387</v>
      </c>
    </row>
    <row r="67" spans="1:4" x14ac:dyDescent="0.25">
      <c r="A67" t="s">
        <v>344</v>
      </c>
      <c r="B67">
        <v>7</v>
      </c>
      <c r="C67">
        <v>0</v>
      </c>
      <c r="D67" t="s">
        <v>133</v>
      </c>
    </row>
    <row r="68" spans="1:4" x14ac:dyDescent="0.25">
      <c r="A68" t="s">
        <v>345</v>
      </c>
      <c r="B68">
        <v>2</v>
      </c>
      <c r="C68">
        <v>0</v>
      </c>
      <c r="D68" t="s">
        <v>39</v>
      </c>
    </row>
    <row r="69" spans="1:4" x14ac:dyDescent="0.25">
      <c r="A69" t="s">
        <v>346</v>
      </c>
      <c r="B69">
        <v>2</v>
      </c>
      <c r="C69">
        <v>0</v>
      </c>
      <c r="D69" t="s">
        <v>144</v>
      </c>
    </row>
    <row r="70" spans="1:4" x14ac:dyDescent="0.25">
      <c r="A70" t="s">
        <v>347</v>
      </c>
      <c r="B70">
        <v>2</v>
      </c>
      <c r="C70">
        <v>0</v>
      </c>
    </row>
    <row r="71" spans="1:4" x14ac:dyDescent="0.25">
      <c r="A71" t="s">
        <v>348</v>
      </c>
      <c r="B71">
        <v>2</v>
      </c>
      <c r="C71">
        <v>0</v>
      </c>
    </row>
    <row r="72" spans="1:4" x14ac:dyDescent="0.25">
      <c r="A72" t="s">
        <v>349</v>
      </c>
      <c r="B72">
        <v>1</v>
      </c>
      <c r="C72">
        <v>0</v>
      </c>
    </row>
    <row r="73" spans="1:4" x14ac:dyDescent="0.25">
      <c r="A73" t="s">
        <v>350</v>
      </c>
      <c r="B73">
        <v>2</v>
      </c>
      <c r="C73">
        <v>0</v>
      </c>
      <c r="D73" t="s">
        <v>388</v>
      </c>
    </row>
    <row r="74" spans="1:4" x14ac:dyDescent="0.25">
      <c r="A74" t="s">
        <v>351</v>
      </c>
      <c r="B74">
        <v>2</v>
      </c>
      <c r="C74">
        <v>1</v>
      </c>
      <c r="D74" t="s">
        <v>389</v>
      </c>
    </row>
    <row r="75" spans="1:4" x14ac:dyDescent="0.25">
      <c r="A75" t="s">
        <v>352</v>
      </c>
      <c r="B75">
        <v>2</v>
      </c>
      <c r="C75">
        <v>0</v>
      </c>
      <c r="D75" t="s">
        <v>137</v>
      </c>
    </row>
    <row r="76" spans="1:4" x14ac:dyDescent="0.25">
      <c r="A76" t="s">
        <v>353</v>
      </c>
      <c r="B76">
        <v>4</v>
      </c>
      <c r="C76">
        <v>0</v>
      </c>
      <c r="D76" t="s">
        <v>390</v>
      </c>
    </row>
    <row r="77" spans="1:4" x14ac:dyDescent="0.25">
      <c r="A77" t="s">
        <v>354</v>
      </c>
      <c r="B77">
        <v>2</v>
      </c>
      <c r="C77">
        <v>0</v>
      </c>
      <c r="D77" t="s">
        <v>390</v>
      </c>
    </row>
    <row r="78" spans="1:4" x14ac:dyDescent="0.25">
      <c r="A78" t="s">
        <v>355</v>
      </c>
      <c r="B78">
        <v>2</v>
      </c>
      <c r="C78">
        <v>0</v>
      </c>
      <c r="D78" t="s">
        <v>33</v>
      </c>
    </row>
    <row r="79" spans="1:4" x14ac:dyDescent="0.25">
      <c r="A79" t="s">
        <v>356</v>
      </c>
      <c r="B79">
        <v>2</v>
      </c>
      <c r="C79">
        <v>0</v>
      </c>
      <c r="D79" t="s">
        <v>391</v>
      </c>
    </row>
    <row r="80" spans="1:4" x14ac:dyDescent="0.25">
      <c r="A80" t="s">
        <v>357</v>
      </c>
      <c r="B80">
        <v>1</v>
      </c>
      <c r="D80" t="s">
        <v>386</v>
      </c>
    </row>
    <row r="81" spans="1:4" x14ac:dyDescent="0.25">
      <c r="A81" t="s">
        <v>358</v>
      </c>
      <c r="B81">
        <v>2</v>
      </c>
      <c r="C81">
        <v>0</v>
      </c>
      <c r="D81" t="s">
        <v>189</v>
      </c>
    </row>
    <row r="82" spans="1:4" x14ac:dyDescent="0.25">
      <c r="A82" t="s">
        <v>359</v>
      </c>
      <c r="B82">
        <v>2</v>
      </c>
      <c r="C82">
        <v>0</v>
      </c>
      <c r="D82" t="s">
        <v>189</v>
      </c>
    </row>
    <row r="83" spans="1:4" x14ac:dyDescent="0.25">
      <c r="A83" t="s">
        <v>360</v>
      </c>
      <c r="B83">
        <v>2</v>
      </c>
      <c r="C83">
        <v>0</v>
      </c>
      <c r="D83" t="s">
        <v>189</v>
      </c>
    </row>
    <row r="84" spans="1:4" x14ac:dyDescent="0.25">
      <c r="A84" t="s">
        <v>361</v>
      </c>
      <c r="B84">
        <v>2</v>
      </c>
      <c r="C84">
        <v>0</v>
      </c>
      <c r="D84" t="s">
        <v>388</v>
      </c>
    </row>
    <row r="85" spans="1:4" x14ac:dyDescent="0.25">
      <c r="A85" t="s">
        <v>362</v>
      </c>
      <c r="B85">
        <v>2</v>
      </c>
      <c r="C85">
        <v>0</v>
      </c>
      <c r="D85" t="s">
        <v>388</v>
      </c>
    </row>
    <row r="86" spans="1:4" x14ac:dyDescent="0.25">
      <c r="A86" t="s">
        <v>363</v>
      </c>
      <c r="B86">
        <v>2</v>
      </c>
      <c r="C86">
        <v>0</v>
      </c>
      <c r="D86" t="s">
        <v>392</v>
      </c>
    </row>
    <row r="87" spans="1:4" x14ac:dyDescent="0.25">
      <c r="A87" t="s">
        <v>364</v>
      </c>
      <c r="B87">
        <v>2</v>
      </c>
      <c r="C87">
        <v>0</v>
      </c>
      <c r="D87" t="s">
        <v>393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workbookViewId="0">
      <selection sqref="A1:D1"/>
    </sheetView>
  </sheetViews>
  <sheetFormatPr defaultRowHeight="15" x14ac:dyDescent="0.25"/>
  <cols>
    <col min="1" max="1" width="62.140625" bestFit="1" customWidth="1"/>
    <col min="2" max="2" width="9.5703125" customWidth="1"/>
    <col min="3" max="3" width="16.28515625" customWidth="1"/>
    <col min="4" max="4" width="59.425781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10</v>
      </c>
      <c r="B2">
        <v>7</v>
      </c>
      <c r="C2">
        <v>1</v>
      </c>
      <c r="D2" t="s">
        <v>11</v>
      </c>
    </row>
    <row r="3" spans="1:4" x14ac:dyDescent="0.25">
      <c r="A3" t="s">
        <v>394</v>
      </c>
      <c r="B3">
        <v>2</v>
      </c>
      <c r="C3">
        <v>0</v>
      </c>
      <c r="D3" t="s">
        <v>395</v>
      </c>
    </row>
    <row r="4" spans="1:4" x14ac:dyDescent="0.25">
      <c r="A4" t="s">
        <v>16</v>
      </c>
      <c r="B4">
        <v>3</v>
      </c>
      <c r="C4">
        <v>0</v>
      </c>
      <c r="D4" t="s">
        <v>17</v>
      </c>
    </row>
    <row r="5" spans="1:4" x14ac:dyDescent="0.25">
      <c r="A5" t="s">
        <v>18</v>
      </c>
      <c r="B5">
        <v>1</v>
      </c>
      <c r="C5">
        <v>0</v>
      </c>
      <c r="D5" t="s">
        <v>19</v>
      </c>
    </row>
    <row r="6" spans="1:4" x14ac:dyDescent="0.25">
      <c r="A6" t="s">
        <v>396</v>
      </c>
      <c r="B6">
        <v>2</v>
      </c>
      <c r="C6">
        <v>0</v>
      </c>
      <c r="D6" t="s">
        <v>76</v>
      </c>
    </row>
    <row r="7" spans="1:4" x14ac:dyDescent="0.25">
      <c r="A7" t="s">
        <v>20</v>
      </c>
      <c r="B7">
        <v>2</v>
      </c>
      <c r="C7">
        <v>0</v>
      </c>
      <c r="D7" t="s">
        <v>397</v>
      </c>
    </row>
    <row r="8" spans="1:4" x14ac:dyDescent="0.25">
      <c r="A8" t="s">
        <v>179</v>
      </c>
      <c r="B8">
        <v>2</v>
      </c>
      <c r="C8">
        <v>0</v>
      </c>
      <c r="D8" t="s">
        <v>82</v>
      </c>
    </row>
    <row r="9" spans="1:4" x14ac:dyDescent="0.25">
      <c r="A9" t="s">
        <v>398</v>
      </c>
      <c r="B9">
        <v>1</v>
      </c>
      <c r="C9">
        <v>0</v>
      </c>
      <c r="D9" t="s">
        <v>54</v>
      </c>
    </row>
    <row r="10" spans="1:4" x14ac:dyDescent="0.25">
      <c r="A10" t="s">
        <v>399</v>
      </c>
      <c r="B10">
        <v>1</v>
      </c>
      <c r="C10">
        <v>0</v>
      </c>
      <c r="D10" t="s">
        <v>133</v>
      </c>
    </row>
    <row r="11" spans="1:4" x14ac:dyDescent="0.25">
      <c r="A11" t="s">
        <v>26</v>
      </c>
      <c r="B11">
        <v>2</v>
      </c>
      <c r="C11">
        <v>0</v>
      </c>
      <c r="D11" t="s">
        <v>27</v>
      </c>
    </row>
    <row r="12" spans="1:4" x14ac:dyDescent="0.25">
      <c r="A12" t="s">
        <v>400</v>
      </c>
      <c r="B12">
        <v>1</v>
      </c>
      <c r="C12">
        <v>0</v>
      </c>
      <c r="D12" t="s">
        <v>401</v>
      </c>
    </row>
    <row r="13" spans="1:4" x14ac:dyDescent="0.25">
      <c r="A13" t="s">
        <v>402</v>
      </c>
      <c r="B13">
        <v>1</v>
      </c>
      <c r="C13">
        <v>0</v>
      </c>
      <c r="D13" t="s">
        <v>187</v>
      </c>
    </row>
    <row r="14" spans="1:4" x14ac:dyDescent="0.25">
      <c r="A14" t="s">
        <v>306</v>
      </c>
      <c r="B14">
        <v>1</v>
      </c>
      <c r="C14">
        <v>0</v>
      </c>
      <c r="D14" t="s">
        <v>35</v>
      </c>
    </row>
    <row r="15" spans="1:4" x14ac:dyDescent="0.25">
      <c r="A15" t="s">
        <v>403</v>
      </c>
      <c r="B15">
        <v>3</v>
      </c>
      <c r="C15">
        <v>0</v>
      </c>
      <c r="D15" t="s">
        <v>194</v>
      </c>
    </row>
    <row r="16" spans="1:4" x14ac:dyDescent="0.25">
      <c r="A16" t="s">
        <v>404</v>
      </c>
      <c r="B16">
        <v>2</v>
      </c>
      <c r="C16">
        <v>0</v>
      </c>
      <c r="D16" t="s">
        <v>386</v>
      </c>
    </row>
    <row r="17" spans="1:4" x14ac:dyDescent="0.25">
      <c r="A17" t="s">
        <v>405</v>
      </c>
      <c r="B17">
        <v>2</v>
      </c>
      <c r="C17">
        <v>0</v>
      </c>
      <c r="D17" t="s">
        <v>33</v>
      </c>
    </row>
    <row r="18" spans="1:4" x14ac:dyDescent="0.25">
      <c r="A18" t="s">
        <v>38</v>
      </c>
      <c r="B18">
        <v>2</v>
      </c>
      <c r="C18">
        <v>0</v>
      </c>
      <c r="D18" t="s">
        <v>185</v>
      </c>
    </row>
    <row r="19" spans="1:4" x14ac:dyDescent="0.25">
      <c r="A19" t="s">
        <v>40</v>
      </c>
      <c r="B19">
        <v>2</v>
      </c>
      <c r="C19">
        <v>0</v>
      </c>
      <c r="D19" t="s">
        <v>133</v>
      </c>
    </row>
    <row r="20" spans="1:4" x14ac:dyDescent="0.25">
      <c r="A20" t="s">
        <v>406</v>
      </c>
      <c r="B20">
        <v>1</v>
      </c>
      <c r="C20">
        <v>0</v>
      </c>
      <c r="D20" t="s">
        <v>45</v>
      </c>
    </row>
    <row r="21" spans="1:4" x14ac:dyDescent="0.25">
      <c r="A21" t="s">
        <v>407</v>
      </c>
      <c r="B21">
        <v>2</v>
      </c>
      <c r="C21">
        <v>0</v>
      </c>
      <c r="D21" t="s">
        <v>45</v>
      </c>
    </row>
    <row r="22" spans="1:4" x14ac:dyDescent="0.25">
      <c r="A22" t="s">
        <v>408</v>
      </c>
      <c r="B22">
        <v>2</v>
      </c>
      <c r="C22">
        <v>0</v>
      </c>
      <c r="D22" t="s">
        <v>45</v>
      </c>
    </row>
    <row r="23" spans="1:4" x14ac:dyDescent="0.25">
      <c r="A23" t="s">
        <v>47</v>
      </c>
      <c r="B23">
        <v>2</v>
      </c>
      <c r="C23">
        <v>0</v>
      </c>
      <c r="D23" t="s">
        <v>137</v>
      </c>
    </row>
    <row r="24" spans="1:4" x14ac:dyDescent="0.25">
      <c r="A24" t="s">
        <v>48</v>
      </c>
      <c r="B24">
        <v>2</v>
      </c>
      <c r="C24">
        <v>0</v>
      </c>
      <c r="D24" t="s">
        <v>214</v>
      </c>
    </row>
    <row r="25" spans="1:4" x14ac:dyDescent="0.25">
      <c r="A25" t="s">
        <v>353</v>
      </c>
      <c r="B25">
        <v>1</v>
      </c>
      <c r="C25">
        <v>0</v>
      </c>
      <c r="D25" t="s">
        <v>204</v>
      </c>
    </row>
    <row r="26" spans="1:4" x14ac:dyDescent="0.25">
      <c r="A26" t="s">
        <v>354</v>
      </c>
      <c r="B26">
        <v>4</v>
      </c>
      <c r="C26">
        <v>0</v>
      </c>
      <c r="D26" t="s">
        <v>33</v>
      </c>
    </row>
    <row r="27" spans="1:4" x14ac:dyDescent="0.25">
      <c r="A27" t="s">
        <v>321</v>
      </c>
      <c r="B27">
        <v>1</v>
      </c>
      <c r="C27">
        <v>0</v>
      </c>
      <c r="D27" t="s">
        <v>52</v>
      </c>
    </row>
    <row r="28" spans="1:4" x14ac:dyDescent="0.25">
      <c r="A28" t="s">
        <v>49</v>
      </c>
      <c r="B28">
        <v>4</v>
      </c>
      <c r="C28">
        <v>0</v>
      </c>
      <c r="D28" t="s">
        <v>50</v>
      </c>
    </row>
    <row r="29" spans="1:4" x14ac:dyDescent="0.25">
      <c r="A29" t="s">
        <v>53</v>
      </c>
      <c r="B29">
        <v>2</v>
      </c>
      <c r="C29">
        <v>0</v>
      </c>
      <c r="D29" t="s">
        <v>54</v>
      </c>
    </row>
    <row r="30" spans="1:4" x14ac:dyDescent="0.25">
      <c r="A30" t="s">
        <v>55</v>
      </c>
      <c r="B30">
        <v>2</v>
      </c>
      <c r="C30">
        <v>0</v>
      </c>
      <c r="D30" t="s">
        <v>56</v>
      </c>
    </row>
    <row r="31" spans="1:4" x14ac:dyDescent="0.25">
      <c r="A31" t="s">
        <v>61</v>
      </c>
      <c r="B31">
        <v>42</v>
      </c>
      <c r="C31">
        <v>3</v>
      </c>
      <c r="D31" t="s">
        <v>409</v>
      </c>
    </row>
    <row r="32" spans="1:4" x14ac:dyDescent="0.25">
      <c r="A32" t="s">
        <v>410</v>
      </c>
      <c r="B32">
        <v>2</v>
      </c>
      <c r="C32">
        <v>0</v>
      </c>
      <c r="D32" t="s">
        <v>104</v>
      </c>
    </row>
    <row r="33" spans="1:4" x14ac:dyDescent="0.25">
      <c r="A33" t="s">
        <v>63</v>
      </c>
      <c r="B33">
        <v>12</v>
      </c>
      <c r="C33">
        <v>2</v>
      </c>
      <c r="D33" t="s">
        <v>411</v>
      </c>
    </row>
    <row r="34" spans="1:4" x14ac:dyDescent="0.25">
      <c r="A34" t="s">
        <v>65</v>
      </c>
      <c r="B34">
        <v>2</v>
      </c>
      <c r="C34">
        <v>0</v>
      </c>
      <c r="D34" t="s">
        <v>412</v>
      </c>
    </row>
    <row r="35" spans="1:4" x14ac:dyDescent="0.25">
      <c r="A35" t="s">
        <v>69</v>
      </c>
      <c r="B35">
        <v>2</v>
      </c>
      <c r="C35">
        <v>0</v>
      </c>
      <c r="D35" t="s">
        <v>70</v>
      </c>
    </row>
    <row r="36" spans="1:4" x14ac:dyDescent="0.25">
      <c r="A36" t="s">
        <v>73</v>
      </c>
      <c r="B36">
        <v>13</v>
      </c>
      <c r="C36">
        <v>2</v>
      </c>
      <c r="D36" t="s">
        <v>98</v>
      </c>
    </row>
    <row r="37" spans="1:4" x14ac:dyDescent="0.25">
      <c r="A37" t="s">
        <v>413</v>
      </c>
      <c r="B37">
        <v>2</v>
      </c>
      <c r="C37">
        <v>0</v>
      </c>
      <c r="D37" t="s">
        <v>414</v>
      </c>
    </row>
    <row r="38" spans="1:4" x14ac:dyDescent="0.25">
      <c r="A38" t="s">
        <v>415</v>
      </c>
      <c r="B38">
        <v>2</v>
      </c>
      <c r="C38">
        <v>0</v>
      </c>
      <c r="D38" t="s">
        <v>118</v>
      </c>
    </row>
    <row r="39" spans="1:4" x14ac:dyDescent="0.25">
      <c r="A39" t="s">
        <v>77</v>
      </c>
      <c r="B39">
        <v>2</v>
      </c>
      <c r="C39">
        <v>0</v>
      </c>
      <c r="D39" t="s">
        <v>416</v>
      </c>
    </row>
    <row r="40" spans="1:4" x14ac:dyDescent="0.25">
      <c r="A40" t="s">
        <v>85</v>
      </c>
      <c r="B40">
        <v>2</v>
      </c>
      <c r="C40">
        <v>0</v>
      </c>
      <c r="D40" t="s">
        <v>7</v>
      </c>
    </row>
    <row r="41" spans="1:4" x14ac:dyDescent="0.25">
      <c r="A41" t="s">
        <v>87</v>
      </c>
      <c r="B41">
        <v>2</v>
      </c>
      <c r="C41">
        <v>0</v>
      </c>
      <c r="D41" t="s">
        <v>88</v>
      </c>
    </row>
    <row r="42" spans="1:4" x14ac:dyDescent="0.25">
      <c r="A42" t="s">
        <v>417</v>
      </c>
      <c r="B42">
        <v>1</v>
      </c>
      <c r="C42">
        <v>0</v>
      </c>
      <c r="D42" t="s">
        <v>144</v>
      </c>
    </row>
    <row r="43" spans="1:4" x14ac:dyDescent="0.25">
      <c r="A43" t="s">
        <v>91</v>
      </c>
      <c r="B43">
        <v>2</v>
      </c>
      <c r="C43">
        <v>0</v>
      </c>
      <c r="D43" t="s">
        <v>376</v>
      </c>
    </row>
    <row r="44" spans="1:4" x14ac:dyDescent="0.25">
      <c r="A44" t="s">
        <v>97</v>
      </c>
      <c r="B44">
        <v>1</v>
      </c>
      <c r="C44">
        <v>0</v>
      </c>
      <c r="D44" t="s">
        <v>418</v>
      </c>
    </row>
    <row r="45" spans="1:4" x14ac:dyDescent="0.25">
      <c r="A45" t="s">
        <v>101</v>
      </c>
      <c r="B45">
        <v>1</v>
      </c>
      <c r="C45">
        <v>0</v>
      </c>
      <c r="D45" t="s">
        <v>102</v>
      </c>
    </row>
    <row r="46" spans="1:4" x14ac:dyDescent="0.25">
      <c r="A46" t="s">
        <v>327</v>
      </c>
      <c r="B46">
        <v>2</v>
      </c>
      <c r="C46">
        <v>0</v>
      </c>
      <c r="D46" t="s">
        <v>419</v>
      </c>
    </row>
    <row r="47" spans="1:4" x14ac:dyDescent="0.25">
      <c r="A47" t="s">
        <v>420</v>
      </c>
      <c r="B47">
        <v>1</v>
      </c>
      <c r="C47">
        <v>0</v>
      </c>
      <c r="D47" t="s">
        <v>106</v>
      </c>
    </row>
    <row r="48" spans="1:4" x14ac:dyDescent="0.25">
      <c r="A48" t="s">
        <v>421</v>
      </c>
      <c r="B48">
        <v>1</v>
      </c>
      <c r="C48">
        <v>0</v>
      </c>
      <c r="D48" t="s">
        <v>245</v>
      </c>
    </row>
    <row r="49" spans="1:4" x14ac:dyDescent="0.25">
      <c r="A49" t="s">
        <v>109</v>
      </c>
      <c r="B49">
        <v>1</v>
      </c>
      <c r="C49">
        <v>0</v>
      </c>
      <c r="D49" t="s">
        <v>220</v>
      </c>
    </row>
    <row r="50" spans="1:4" x14ac:dyDescent="0.25">
      <c r="A50" t="s">
        <v>111</v>
      </c>
      <c r="B50">
        <v>2</v>
      </c>
      <c r="C50">
        <v>0</v>
      </c>
      <c r="D50" t="s">
        <v>422</v>
      </c>
    </row>
    <row r="51" spans="1:4" x14ac:dyDescent="0.25">
      <c r="A51" t="s">
        <v>319</v>
      </c>
      <c r="B51">
        <v>1</v>
      </c>
      <c r="C51">
        <v>0</v>
      </c>
      <c r="D51" t="s">
        <v>423</v>
      </c>
    </row>
    <row r="52" spans="1:4" x14ac:dyDescent="0.25">
      <c r="A52" t="s">
        <v>115</v>
      </c>
      <c r="B52">
        <v>2</v>
      </c>
      <c r="C52">
        <v>0</v>
      </c>
      <c r="D52" t="s">
        <v>116</v>
      </c>
    </row>
    <row r="53" spans="1:4" x14ac:dyDescent="0.25">
      <c r="A53" t="s">
        <v>424</v>
      </c>
      <c r="B53">
        <v>2</v>
      </c>
      <c r="C53">
        <v>0</v>
      </c>
      <c r="D53" t="s">
        <v>425</v>
      </c>
    </row>
    <row r="54" spans="1:4" x14ac:dyDescent="0.25">
      <c r="A54" t="s">
        <v>119</v>
      </c>
      <c r="B54">
        <v>2</v>
      </c>
      <c r="C54">
        <v>0</v>
      </c>
      <c r="D54" t="s">
        <v>120</v>
      </c>
    </row>
    <row r="55" spans="1:4" x14ac:dyDescent="0.25">
      <c r="A55" t="s">
        <v>426</v>
      </c>
      <c r="B55">
        <v>2</v>
      </c>
      <c r="C55">
        <v>0</v>
      </c>
      <c r="D55" t="s">
        <v>167</v>
      </c>
    </row>
    <row r="56" spans="1:4" x14ac:dyDescent="0.25">
      <c r="A56" t="s">
        <v>427</v>
      </c>
      <c r="B56">
        <v>2</v>
      </c>
      <c r="C56">
        <v>0</v>
      </c>
      <c r="D56" t="s">
        <v>280</v>
      </c>
    </row>
    <row r="57" spans="1:4" x14ac:dyDescent="0.25">
      <c r="A57" t="s">
        <v>129</v>
      </c>
      <c r="B57">
        <v>1</v>
      </c>
      <c r="C57">
        <v>0</v>
      </c>
      <c r="D57" t="s">
        <v>130</v>
      </c>
    </row>
    <row r="58" spans="1:4" x14ac:dyDescent="0.25">
      <c r="A58" t="s">
        <v>428</v>
      </c>
      <c r="B58">
        <v>2</v>
      </c>
      <c r="C58">
        <v>0</v>
      </c>
      <c r="D58" t="s">
        <v>429</v>
      </c>
    </row>
    <row r="59" spans="1:4" x14ac:dyDescent="0.25">
      <c r="A59" t="s">
        <v>131</v>
      </c>
      <c r="B59">
        <v>4</v>
      </c>
      <c r="C59">
        <v>0</v>
      </c>
      <c r="D59" t="s">
        <v>430</v>
      </c>
    </row>
    <row r="60" spans="1:4" x14ac:dyDescent="0.25">
      <c r="A60" t="s">
        <v>431</v>
      </c>
      <c r="B60">
        <v>5</v>
      </c>
      <c r="C60">
        <v>1</v>
      </c>
      <c r="D60" t="s">
        <v>185</v>
      </c>
    </row>
    <row r="61" spans="1:4" x14ac:dyDescent="0.25">
      <c r="A61" t="s">
        <v>134</v>
      </c>
      <c r="B61">
        <v>2</v>
      </c>
      <c r="C61">
        <v>0</v>
      </c>
      <c r="D61" t="s">
        <v>39</v>
      </c>
    </row>
    <row r="62" spans="1:4" x14ac:dyDescent="0.25">
      <c r="A62" t="s">
        <v>135</v>
      </c>
      <c r="B62">
        <v>2</v>
      </c>
      <c r="C62">
        <v>0</v>
      </c>
      <c r="D62" t="s">
        <v>185</v>
      </c>
    </row>
    <row r="63" spans="1:4" x14ac:dyDescent="0.25">
      <c r="A63" t="s">
        <v>138</v>
      </c>
      <c r="B63">
        <v>2</v>
      </c>
      <c r="C63">
        <v>0</v>
      </c>
      <c r="D63" t="s">
        <v>432</v>
      </c>
    </row>
    <row r="64" spans="1:4" x14ac:dyDescent="0.25">
      <c r="A64" t="s">
        <v>139</v>
      </c>
      <c r="B64">
        <v>2</v>
      </c>
      <c r="C64">
        <v>0</v>
      </c>
      <c r="D64" t="s">
        <v>212</v>
      </c>
    </row>
    <row r="65" spans="1:4" x14ac:dyDescent="0.25">
      <c r="A65" t="s">
        <v>141</v>
      </c>
      <c r="B65">
        <v>2</v>
      </c>
      <c r="C65">
        <v>0</v>
      </c>
      <c r="D65" t="s">
        <v>433</v>
      </c>
    </row>
    <row r="66" spans="1:4" x14ac:dyDescent="0.25">
      <c r="A66" t="s">
        <v>143</v>
      </c>
      <c r="B66">
        <v>2</v>
      </c>
      <c r="C66">
        <v>0</v>
      </c>
      <c r="D66" t="s">
        <v>238</v>
      </c>
    </row>
    <row r="67" spans="1:4" x14ac:dyDescent="0.25">
      <c r="A67" t="s">
        <v>145</v>
      </c>
      <c r="B67">
        <v>2</v>
      </c>
      <c r="C67">
        <v>0</v>
      </c>
      <c r="D67" t="s">
        <v>45</v>
      </c>
    </row>
    <row r="68" spans="1:4" x14ac:dyDescent="0.25">
      <c r="A68" t="s">
        <v>434</v>
      </c>
      <c r="B68">
        <v>1</v>
      </c>
      <c r="C68">
        <v>0</v>
      </c>
      <c r="D68" t="s">
        <v>435</v>
      </c>
    </row>
    <row r="69" spans="1:4" x14ac:dyDescent="0.25">
      <c r="A69" t="s">
        <v>146</v>
      </c>
      <c r="B69">
        <v>2</v>
      </c>
      <c r="C69">
        <v>0</v>
      </c>
      <c r="D69" t="s">
        <v>436</v>
      </c>
    </row>
    <row r="70" spans="1:4" x14ac:dyDescent="0.25">
      <c r="A70" t="s">
        <v>437</v>
      </c>
      <c r="B70">
        <v>2</v>
      </c>
      <c r="C70">
        <v>0</v>
      </c>
      <c r="D70" t="s">
        <v>438</v>
      </c>
    </row>
    <row r="71" spans="1:4" x14ac:dyDescent="0.25">
      <c r="A71" t="s">
        <v>439</v>
      </c>
      <c r="B71">
        <v>1</v>
      </c>
      <c r="C71">
        <v>0</v>
      </c>
      <c r="D71" t="s">
        <v>435</v>
      </c>
    </row>
    <row r="72" spans="1:4" x14ac:dyDescent="0.25">
      <c r="A72" t="s">
        <v>148</v>
      </c>
      <c r="B72">
        <v>2</v>
      </c>
      <c r="C72">
        <v>0</v>
      </c>
      <c r="D72" t="s">
        <v>149</v>
      </c>
    </row>
    <row r="73" spans="1:4" x14ac:dyDescent="0.25">
      <c r="A73" t="s">
        <v>294</v>
      </c>
      <c r="B73">
        <v>2</v>
      </c>
      <c r="C73">
        <v>0</v>
      </c>
      <c r="D73" t="s">
        <v>128</v>
      </c>
    </row>
    <row r="74" spans="1:4" x14ac:dyDescent="0.25">
      <c r="A74" t="s">
        <v>440</v>
      </c>
      <c r="B74">
        <v>4</v>
      </c>
      <c r="C74">
        <v>0</v>
      </c>
      <c r="D74" t="s">
        <v>441</v>
      </c>
    </row>
    <row r="75" spans="1:4" x14ac:dyDescent="0.25">
      <c r="A75" t="s">
        <v>267</v>
      </c>
      <c r="B75">
        <v>2</v>
      </c>
      <c r="C75">
        <v>0</v>
      </c>
      <c r="D75" t="s">
        <v>208</v>
      </c>
    </row>
    <row r="76" spans="1:4" x14ac:dyDescent="0.25">
      <c r="A76" t="s">
        <v>272</v>
      </c>
      <c r="B76">
        <v>1</v>
      </c>
      <c r="C76">
        <v>0</v>
      </c>
      <c r="D76" t="s">
        <v>100</v>
      </c>
    </row>
    <row r="77" spans="1:4" x14ac:dyDescent="0.25">
      <c r="A77" t="s">
        <v>156</v>
      </c>
      <c r="B77">
        <v>2</v>
      </c>
      <c r="C77">
        <v>0</v>
      </c>
      <c r="D77" t="s">
        <v>11</v>
      </c>
    </row>
    <row r="78" spans="1:4" x14ac:dyDescent="0.25">
      <c r="A78" t="s">
        <v>442</v>
      </c>
      <c r="B78">
        <v>1</v>
      </c>
      <c r="C78">
        <v>0</v>
      </c>
      <c r="D78" t="s">
        <v>443</v>
      </c>
    </row>
    <row r="79" spans="1:4" x14ac:dyDescent="0.25">
      <c r="A79" t="s">
        <v>160</v>
      </c>
      <c r="B79">
        <v>2</v>
      </c>
      <c r="C79">
        <v>0</v>
      </c>
      <c r="D79" t="s">
        <v>161</v>
      </c>
    </row>
    <row r="80" spans="1:4" x14ac:dyDescent="0.25">
      <c r="A80" t="s">
        <v>162</v>
      </c>
      <c r="B80">
        <v>1</v>
      </c>
      <c r="C80">
        <v>0</v>
      </c>
      <c r="D80" t="s">
        <v>419</v>
      </c>
    </row>
    <row r="81" spans="1:4" x14ac:dyDescent="0.25">
      <c r="A81" t="s">
        <v>164</v>
      </c>
      <c r="B81">
        <v>2</v>
      </c>
      <c r="C81">
        <v>0</v>
      </c>
      <c r="D81" t="s">
        <v>21</v>
      </c>
    </row>
    <row r="82" spans="1:4" x14ac:dyDescent="0.25">
      <c r="A82" t="s">
        <v>444</v>
      </c>
      <c r="B82">
        <v>36</v>
      </c>
      <c r="C82">
        <v>3</v>
      </c>
      <c r="D82" t="s">
        <v>275</v>
      </c>
    </row>
    <row r="83" spans="1:4" x14ac:dyDescent="0.25">
      <c r="A83" t="s">
        <v>445</v>
      </c>
      <c r="B83">
        <v>14</v>
      </c>
      <c r="C83">
        <v>2</v>
      </c>
      <c r="D83" t="s">
        <v>370</v>
      </c>
    </row>
    <row r="84" spans="1:4" x14ac:dyDescent="0.25">
      <c r="A84" t="s">
        <v>166</v>
      </c>
      <c r="B84">
        <v>1</v>
      </c>
      <c r="C84">
        <v>0</v>
      </c>
      <c r="D84" t="s">
        <v>122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40" workbookViewId="0">
      <selection activeCell="C71" sqref="C71"/>
    </sheetView>
  </sheetViews>
  <sheetFormatPr defaultRowHeight="15" x14ac:dyDescent="0.25"/>
  <cols>
    <col min="1" max="1" width="78.140625" customWidth="1"/>
    <col min="2" max="2" width="16.85546875" customWidth="1"/>
    <col min="3" max="3" width="16.28515625" customWidth="1"/>
    <col min="4" max="4" width="69.140625" bestFit="1" customWidth="1"/>
  </cols>
  <sheetData>
    <row r="1" spans="1:4" x14ac:dyDescent="0.25">
      <c r="A1" t="s">
        <v>481</v>
      </c>
      <c r="B1" t="s">
        <v>1</v>
      </c>
      <c r="C1" t="s">
        <v>2</v>
      </c>
      <c r="D1" t="s">
        <v>3</v>
      </c>
    </row>
    <row r="2" spans="1:4" x14ac:dyDescent="0.25">
      <c r="A2" t="s">
        <v>6</v>
      </c>
      <c r="D2" t="s">
        <v>41</v>
      </c>
    </row>
    <row r="3" spans="1:4" ht="15.75" x14ac:dyDescent="0.25">
      <c r="A3" t="s">
        <v>175</v>
      </c>
      <c r="C3">
        <v>1</v>
      </c>
      <c r="D3" s="11" t="s">
        <v>580</v>
      </c>
    </row>
    <row r="4" spans="1:4" x14ac:dyDescent="0.25">
      <c r="A4" t="s">
        <v>10</v>
      </c>
      <c r="C4">
        <v>1</v>
      </c>
      <c r="D4" t="s">
        <v>11</v>
      </c>
    </row>
    <row r="5" spans="1:4" x14ac:dyDescent="0.25">
      <c r="A5" t="s">
        <v>489</v>
      </c>
      <c r="D5" t="s">
        <v>468</v>
      </c>
    </row>
    <row r="6" spans="1:4" x14ac:dyDescent="0.25">
      <c r="A6" t="s">
        <v>18</v>
      </c>
      <c r="D6" t="s">
        <v>82</v>
      </c>
    </row>
    <row r="7" spans="1:4" x14ac:dyDescent="0.25">
      <c r="A7" t="s">
        <v>488</v>
      </c>
      <c r="D7" t="s">
        <v>429</v>
      </c>
    </row>
    <row r="8" spans="1:4" x14ac:dyDescent="0.25">
      <c r="A8" t="s">
        <v>181</v>
      </c>
      <c r="D8" t="s">
        <v>467</v>
      </c>
    </row>
    <row r="9" spans="1:4" x14ac:dyDescent="0.25">
      <c r="A9" t="s">
        <v>502</v>
      </c>
      <c r="C9">
        <v>1</v>
      </c>
      <c r="D9" t="s">
        <v>480</v>
      </c>
    </row>
    <row r="10" spans="1:4" x14ac:dyDescent="0.25">
      <c r="A10" t="s">
        <v>184</v>
      </c>
      <c r="C10">
        <v>1</v>
      </c>
      <c r="D10" t="s">
        <v>189</v>
      </c>
    </row>
    <row r="11" spans="1:4" x14ac:dyDescent="0.25">
      <c r="A11" t="s">
        <v>306</v>
      </c>
      <c r="D11" t="s">
        <v>204</v>
      </c>
    </row>
    <row r="12" spans="1:4" x14ac:dyDescent="0.25">
      <c r="A12" t="s">
        <v>188</v>
      </c>
      <c r="D12" t="s">
        <v>464</v>
      </c>
    </row>
    <row r="13" spans="1:4" x14ac:dyDescent="0.25">
      <c r="A13" t="s">
        <v>190</v>
      </c>
      <c r="D13" t="s">
        <v>19</v>
      </c>
    </row>
    <row r="14" spans="1:4" x14ac:dyDescent="0.25">
      <c r="A14" t="s">
        <v>193</v>
      </c>
      <c r="D14" t="s">
        <v>456</v>
      </c>
    </row>
    <row r="15" spans="1:4" x14ac:dyDescent="0.25">
      <c r="A15" t="s">
        <v>499</v>
      </c>
      <c r="D15" t="s">
        <v>41</v>
      </c>
    </row>
    <row r="16" spans="1:4" x14ac:dyDescent="0.25">
      <c r="A16" t="s">
        <v>49</v>
      </c>
      <c r="C16">
        <v>3</v>
      </c>
      <c r="D16" t="s">
        <v>452</v>
      </c>
    </row>
    <row r="17" spans="1:4" x14ac:dyDescent="0.25">
      <c r="A17" t="s">
        <v>210</v>
      </c>
      <c r="D17" t="s">
        <v>208</v>
      </c>
    </row>
    <row r="18" spans="1:4" x14ac:dyDescent="0.25">
      <c r="A18" t="s">
        <v>492</v>
      </c>
      <c r="D18" t="s">
        <v>471</v>
      </c>
    </row>
    <row r="19" spans="1:4" x14ac:dyDescent="0.25">
      <c r="A19" t="s">
        <v>500</v>
      </c>
      <c r="D19" t="s">
        <v>224</v>
      </c>
    </row>
    <row r="20" spans="1:4" x14ac:dyDescent="0.25">
      <c r="A20" t="s">
        <v>213</v>
      </c>
      <c r="D20" t="s">
        <v>476</v>
      </c>
    </row>
    <row r="21" spans="1:4" x14ac:dyDescent="0.25">
      <c r="A21" t="s">
        <v>215</v>
      </c>
      <c r="C21" t="s">
        <v>446</v>
      </c>
      <c r="D21" t="s">
        <v>454</v>
      </c>
    </row>
    <row r="22" spans="1:4" x14ac:dyDescent="0.25">
      <c r="A22" t="s">
        <v>219</v>
      </c>
      <c r="D22" t="s">
        <v>465</v>
      </c>
    </row>
    <row r="23" spans="1:4" x14ac:dyDescent="0.25">
      <c r="A23" t="s">
        <v>501</v>
      </c>
      <c r="D23" t="s">
        <v>86</v>
      </c>
    </row>
    <row r="24" spans="1:4" x14ac:dyDescent="0.25">
      <c r="A24" t="s">
        <v>221</v>
      </c>
      <c r="D24" t="s">
        <v>387</v>
      </c>
    </row>
    <row r="25" spans="1:4" x14ac:dyDescent="0.25">
      <c r="A25" t="s">
        <v>223</v>
      </c>
      <c r="D25" t="s">
        <v>224</v>
      </c>
    </row>
    <row r="26" spans="1:4" x14ac:dyDescent="0.25">
      <c r="A26" t="s">
        <v>225</v>
      </c>
      <c r="D26" t="s">
        <v>466</v>
      </c>
    </row>
    <row r="27" spans="1:4" x14ac:dyDescent="0.25">
      <c r="A27" t="s">
        <v>491</v>
      </c>
      <c r="D27" t="s">
        <v>469</v>
      </c>
    </row>
    <row r="28" spans="1:4" x14ac:dyDescent="0.25">
      <c r="A28" t="s">
        <v>226</v>
      </c>
      <c r="D28" t="s">
        <v>462</v>
      </c>
    </row>
    <row r="29" spans="1:4" x14ac:dyDescent="0.25">
      <c r="A29" t="s">
        <v>71</v>
      </c>
      <c r="D29" t="s">
        <v>462</v>
      </c>
    </row>
    <row r="30" spans="1:4" x14ac:dyDescent="0.25">
      <c r="A30" t="s">
        <v>230</v>
      </c>
      <c r="D30" t="s">
        <v>116</v>
      </c>
    </row>
    <row r="31" spans="1:4" x14ac:dyDescent="0.25">
      <c r="A31" t="s">
        <v>231</v>
      </c>
      <c r="D31" t="s">
        <v>473</v>
      </c>
    </row>
    <row r="32" spans="1:4" x14ac:dyDescent="0.25">
      <c r="A32" t="s">
        <v>485</v>
      </c>
      <c r="D32" t="s">
        <v>463</v>
      </c>
    </row>
    <row r="33" spans="1:4" x14ac:dyDescent="0.25">
      <c r="A33" t="s">
        <v>235</v>
      </c>
      <c r="D33" t="s">
        <v>27</v>
      </c>
    </row>
    <row r="34" spans="1:4" x14ac:dyDescent="0.25">
      <c r="A34" t="s">
        <v>493</v>
      </c>
      <c r="D34" t="s">
        <v>98</v>
      </c>
    </row>
    <row r="35" spans="1:4" x14ac:dyDescent="0.25">
      <c r="A35" t="s">
        <v>483</v>
      </c>
      <c r="D35" t="s">
        <v>122</v>
      </c>
    </row>
    <row r="36" spans="1:4" x14ac:dyDescent="0.25">
      <c r="A36" t="s">
        <v>498</v>
      </c>
      <c r="D36" t="s">
        <v>479</v>
      </c>
    </row>
    <row r="37" spans="1:4" x14ac:dyDescent="0.25">
      <c r="A37" t="s">
        <v>312</v>
      </c>
      <c r="D37" t="s">
        <v>7</v>
      </c>
    </row>
    <row r="38" spans="1:4" x14ac:dyDescent="0.25">
      <c r="A38" t="s">
        <v>237</v>
      </c>
      <c r="D38" t="s">
        <v>466</v>
      </c>
    </row>
    <row r="39" spans="1:4" x14ac:dyDescent="0.25">
      <c r="A39" t="s">
        <v>241</v>
      </c>
      <c r="D39" t="s">
        <v>130</v>
      </c>
    </row>
    <row r="40" spans="1:4" x14ac:dyDescent="0.25">
      <c r="A40" t="s">
        <v>242</v>
      </c>
      <c r="C40">
        <v>1</v>
      </c>
      <c r="D40" t="s">
        <v>453</v>
      </c>
    </row>
    <row r="41" spans="1:4" x14ac:dyDescent="0.25">
      <c r="A41" t="s">
        <v>103</v>
      </c>
      <c r="D41" t="s">
        <v>457</v>
      </c>
    </row>
    <row r="42" spans="1:4" x14ac:dyDescent="0.25">
      <c r="A42" t="s">
        <v>496</v>
      </c>
      <c r="D42" t="s">
        <v>19</v>
      </c>
    </row>
    <row r="43" spans="1:4" x14ac:dyDescent="0.25">
      <c r="A43" t="s">
        <v>482</v>
      </c>
      <c r="D43" t="s">
        <v>246</v>
      </c>
    </row>
    <row r="44" spans="1:4" x14ac:dyDescent="0.25">
      <c r="A44" t="s">
        <v>494</v>
      </c>
      <c r="D44" t="s">
        <v>472</v>
      </c>
    </row>
    <row r="45" spans="1:4" x14ac:dyDescent="0.25">
      <c r="A45" t="s">
        <v>319</v>
      </c>
      <c r="D45" t="s">
        <v>425</v>
      </c>
    </row>
    <row r="46" spans="1:4" x14ac:dyDescent="0.25">
      <c r="A46" t="s">
        <v>490</v>
      </c>
      <c r="D46" t="s">
        <v>108</v>
      </c>
    </row>
    <row r="47" spans="1:4" x14ac:dyDescent="0.25">
      <c r="A47" t="s">
        <v>248</v>
      </c>
      <c r="D47" t="s">
        <v>470</v>
      </c>
    </row>
    <row r="48" spans="1:4" x14ac:dyDescent="0.25">
      <c r="A48" t="s">
        <v>251</v>
      </c>
      <c r="D48" t="s">
        <v>100</v>
      </c>
    </row>
    <row r="49" spans="1:4" x14ac:dyDescent="0.25">
      <c r="A49" t="s">
        <v>495</v>
      </c>
      <c r="D49" t="s">
        <v>475</v>
      </c>
    </row>
    <row r="50" spans="1:4" x14ac:dyDescent="0.25">
      <c r="A50" t="s">
        <v>428</v>
      </c>
      <c r="C50">
        <v>3</v>
      </c>
      <c r="D50" t="s">
        <v>429</v>
      </c>
    </row>
    <row r="51" spans="1:4" x14ac:dyDescent="0.25">
      <c r="A51" t="s">
        <v>253</v>
      </c>
      <c r="D51" t="s">
        <v>41</v>
      </c>
    </row>
    <row r="52" spans="1:4" x14ac:dyDescent="0.25">
      <c r="A52" t="s">
        <v>299</v>
      </c>
      <c r="D52" t="s">
        <v>461</v>
      </c>
    </row>
    <row r="53" spans="1:4" x14ac:dyDescent="0.25">
      <c r="A53" t="s">
        <v>254</v>
      </c>
      <c r="D53" t="s">
        <v>194</v>
      </c>
    </row>
    <row r="54" spans="1:4" x14ac:dyDescent="0.25">
      <c r="A54" t="s">
        <v>256</v>
      </c>
      <c r="D54" t="s">
        <v>477</v>
      </c>
    </row>
    <row r="55" spans="1:4" x14ac:dyDescent="0.25">
      <c r="A55" t="s">
        <v>258</v>
      </c>
      <c r="D55" t="s">
        <v>478</v>
      </c>
    </row>
    <row r="56" spans="1:4" x14ac:dyDescent="0.25">
      <c r="A56" t="s">
        <v>333</v>
      </c>
      <c r="D56" t="s">
        <v>474</v>
      </c>
    </row>
    <row r="57" spans="1:4" x14ac:dyDescent="0.25">
      <c r="A57" t="s">
        <v>334</v>
      </c>
      <c r="D57" t="s">
        <v>252</v>
      </c>
    </row>
    <row r="58" spans="1:4" x14ac:dyDescent="0.25">
      <c r="A58" t="s">
        <v>261</v>
      </c>
      <c r="D58" t="s">
        <v>460</v>
      </c>
    </row>
    <row r="59" spans="1:4" x14ac:dyDescent="0.25">
      <c r="A59" t="s">
        <v>263</v>
      </c>
      <c r="D59" t="s">
        <v>142</v>
      </c>
    </row>
    <row r="60" spans="1:4" x14ac:dyDescent="0.25">
      <c r="A60" t="s">
        <v>484</v>
      </c>
      <c r="D60" t="s">
        <v>128</v>
      </c>
    </row>
    <row r="61" spans="1:4" x14ac:dyDescent="0.25">
      <c r="A61" t="s">
        <v>484</v>
      </c>
      <c r="D61" t="s">
        <v>128</v>
      </c>
    </row>
    <row r="62" spans="1:4" x14ac:dyDescent="0.25">
      <c r="A62" t="s">
        <v>268</v>
      </c>
      <c r="C62">
        <v>1</v>
      </c>
      <c r="D62" t="s">
        <v>269</v>
      </c>
    </row>
    <row r="63" spans="1:4" x14ac:dyDescent="0.25">
      <c r="A63" t="s">
        <v>272</v>
      </c>
      <c r="D63" t="s">
        <v>459</v>
      </c>
    </row>
    <row r="64" spans="1:4" x14ac:dyDescent="0.25">
      <c r="A64" t="s">
        <v>487</v>
      </c>
      <c r="D64" t="s">
        <v>374</v>
      </c>
    </row>
    <row r="65" spans="1:4" x14ac:dyDescent="0.25">
      <c r="A65" t="s">
        <v>349</v>
      </c>
      <c r="D65" t="s">
        <v>458</v>
      </c>
    </row>
    <row r="66" spans="1:4" x14ac:dyDescent="0.25">
      <c r="A66" t="s">
        <v>486</v>
      </c>
      <c r="C66">
        <v>1</v>
      </c>
      <c r="D66" t="s">
        <v>70</v>
      </c>
    </row>
    <row r="67" spans="1:4" x14ac:dyDescent="0.25">
      <c r="A67" t="s">
        <v>497</v>
      </c>
      <c r="D67" t="s">
        <v>165</v>
      </c>
    </row>
    <row r="68" spans="1:4" x14ac:dyDescent="0.25">
      <c r="A68" t="s">
        <v>158</v>
      </c>
      <c r="D68" t="s">
        <v>159</v>
      </c>
    </row>
    <row r="69" spans="1:4" x14ac:dyDescent="0.25">
      <c r="A69" t="s">
        <v>162</v>
      </c>
      <c r="D69" t="s">
        <v>227</v>
      </c>
    </row>
    <row r="70" spans="1:4" x14ac:dyDescent="0.25">
      <c r="A70" t="s">
        <v>277</v>
      </c>
      <c r="C70">
        <v>1</v>
      </c>
      <c r="D70" t="s">
        <v>455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Resumo</vt:lpstr>
      <vt:lpstr>2017.3</vt:lpstr>
      <vt:lpstr>2017.2</vt:lpstr>
      <vt:lpstr>2017.1</vt:lpstr>
      <vt:lpstr>2016.3</vt:lpstr>
      <vt:lpstr>2016.2</vt:lpstr>
      <vt:lpstr>2016.1</vt:lpstr>
      <vt:lpstr>2015.3</vt:lpstr>
      <vt:lpstr>2015.2</vt:lpstr>
      <vt:lpstr>2015.1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Silva</dc:creator>
  <cp:lastModifiedBy>Andreia Silva</cp:lastModifiedBy>
  <cp:lastPrinted>2017-10-02T16:56:49Z</cp:lastPrinted>
  <dcterms:created xsi:type="dcterms:W3CDTF">2016-11-28T16:23:54Z</dcterms:created>
  <dcterms:modified xsi:type="dcterms:W3CDTF">2017-10-23T14:00:56Z</dcterms:modified>
</cp:coreProperties>
</file>